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activeTab="0"/>
  </bookViews>
  <sheets>
    <sheet name="_1_ 06 - Малое предпринимательс" sheetId="1" r:id="rId1"/>
  </sheets>
  <definedNames/>
  <calcPr calcMode="manual" fullCalcOnLoad="1"/>
</workbook>
</file>

<file path=xl/sharedStrings.xml><?xml version="1.0" encoding="utf-8"?>
<sst xmlns="http://schemas.openxmlformats.org/spreadsheetml/2006/main" count="223" uniqueCount="85">
  <si>
    <t>Показатели</t>
  </si>
  <si>
    <t>Единица измерения</t>
  </si>
  <si>
    <t>отчет</t>
  </si>
  <si>
    <t>оценка</t>
  </si>
  <si>
    <t>прогноз</t>
  </si>
  <si>
    <t>Комментарии к показателям</t>
  </si>
  <si>
    <t>вариант 1</t>
  </si>
  <si>
    <t>вариант 2</t>
  </si>
  <si>
    <t>вариант 3</t>
  </si>
  <si>
    <t>VI. Малое предпринимательство</t>
  </si>
  <si>
    <t>Для автоматического расчета показателей данный раздел заполняется после утверждения и подписания разделов II.Население, III.Общеэкономические показатели и XIII.Баланс трудовых ресурсов</t>
  </si>
  <si>
    <t>Справочно:</t>
  </si>
  <si>
    <t>Количество субъектов среднего предпринимательства  в районе (городе), всего (в соответсвии с Федеральным законом от 24 июля 2007 года № 209-ФЗ «О развитии малого и среднего предпринимательства в Российской Федерации» )</t>
  </si>
  <si>
    <t xml:space="preserve"> единиц</t>
  </si>
  <si>
    <t>Оборот по субъектам среднего предпринимательства, всего</t>
  </si>
  <si>
    <t>млн.рублей</t>
  </si>
  <si>
    <t>Среднесписочная численность работников (без внешних совместителей) средних предприятий</t>
  </si>
  <si>
    <t>человек</t>
  </si>
  <si>
    <t xml:space="preserve">Количество субъектов малого предпринимательства - всего  </t>
  </si>
  <si>
    <t>в том числе</t>
  </si>
  <si>
    <t xml:space="preserve">малые предприятия (с учетом микропредприятий)  - всего, </t>
  </si>
  <si>
    <t>единиц</t>
  </si>
  <si>
    <t xml:space="preserve">в том числе в разрезе видов экономической деятельности </t>
  </si>
  <si>
    <t xml:space="preserve">     Раздел А Сельское, лесное хозяйство, охота, рыболовство и рыбоводство</t>
  </si>
  <si>
    <t xml:space="preserve">     10 Производство пищевых продуктов</t>
  </si>
  <si>
    <t xml:space="preserve">    13 Производство текстильных изделий</t>
  </si>
  <si>
    <t xml:space="preserve">    14 Производство одежды</t>
  </si>
  <si>
    <t xml:space="preserve">    15 Производство кожи и изделий из кожи</t>
  </si>
  <si>
    <t xml:space="preserve">     16 Обработка древесины и производство изделий из дерева и пробки, кроме мебели, производство изделий из соломки и материалов для плетения  
     изделий из дерева</t>
  </si>
  <si>
    <t xml:space="preserve">     Раздел F Строительство</t>
  </si>
  <si>
    <t xml:space="preserve">     Раздел G Торговля оптовая и розничная; ремонт автотранспортных средств и мотоциклов </t>
  </si>
  <si>
    <t xml:space="preserve">     Раздел H Транспортировка и хранение</t>
  </si>
  <si>
    <t xml:space="preserve">    Раздел J Деятельность в области информации и связи</t>
  </si>
  <si>
    <t xml:space="preserve">     прочие </t>
  </si>
  <si>
    <t>индивидуальные предприниматели - всего,</t>
  </si>
  <si>
    <t>крестьянские (фермерские) хозяйства</t>
  </si>
  <si>
    <t>потребительские кооперативы, в том числе кредитные</t>
  </si>
  <si>
    <t>Численность занятых в сфере малого предпринимательства – всего</t>
  </si>
  <si>
    <t>Работников малых предприятий (с учетом микропредприятий)</t>
  </si>
  <si>
    <t>Индивидуальных предпринимателей (с учетом ИП глав К(Ф)Х)</t>
  </si>
  <si>
    <t>Лиц, занятых трудом по найму у индивидуальных предпринимателей</t>
  </si>
  <si>
    <t>Работников крестьянских (фермерских) хозяйств</t>
  </si>
  <si>
    <t>Работников потребительских кооперативов</t>
  </si>
  <si>
    <t>Доля занятых в сфере малого предпринимательства по отношению к численности  занятых в экономике</t>
  </si>
  <si>
    <t>%</t>
  </si>
  <si>
    <t>Среднесписочная численность работников (без внешних совместителей)  крупных предприятий и некоммерческих организаций (без субъектов малого предпринимательства) городского округа (муниципального района)</t>
  </si>
  <si>
    <t>Среднесписочная численность работников (без внешних совместителей) всех предприятий и организаций (без учета индивидуальных предпринимателей и лиц, занятых у них трудом по найму)</t>
  </si>
  <si>
    <t>Среднесписочная численность работников (без внешних совместителей) малых предприятий (с учетом микропредприятий)</t>
  </si>
  <si>
    <t>Число субъектов малого предпринимательства в расчете на 10 000 человек населения</t>
  </si>
  <si>
    <t>Оборот субъектов малого предпринимательства</t>
  </si>
  <si>
    <t>тыс.руб. в ценах соответствующих лет</t>
  </si>
  <si>
    <t xml:space="preserve">Оборот малых предприятий (с учетом микропредприятий) - всего </t>
  </si>
  <si>
    <t>тыс. рублей</t>
  </si>
  <si>
    <t>Оборот индивидуальных предпринимателей</t>
  </si>
  <si>
    <t>Оборот крестьянских (фермерских) хозяйств</t>
  </si>
  <si>
    <t>Оборот потребительских кооперативов</t>
  </si>
  <si>
    <t>Отгружено товаров собственного производства, выполнено работ и услуг субъектами малого  предпринимательства</t>
  </si>
  <si>
    <t xml:space="preserve">Малыми предприятиями (с учетом микропредприятий) </t>
  </si>
  <si>
    <t>Индивидуальными предпринимателями</t>
  </si>
  <si>
    <t xml:space="preserve">Крестьянскими (фермерскими) хозяйствами </t>
  </si>
  <si>
    <t xml:space="preserve">Потребительскими кооперативами </t>
  </si>
  <si>
    <t>Инвестиции в основной капитал субъектов малого предпринимательства - всего</t>
  </si>
  <si>
    <t>в том числе:</t>
  </si>
  <si>
    <t xml:space="preserve">Малых предприятий (с учетом микропредприятий) </t>
  </si>
  <si>
    <t>Индивидуальных предпринимателей</t>
  </si>
  <si>
    <t>Крестьянских (фермерских) хозяйств</t>
  </si>
  <si>
    <t>Потребительских кооперативов</t>
  </si>
  <si>
    <t>Фонд оплаты труда работников субъектов малого предпринимательства - всего</t>
  </si>
  <si>
    <t>Среднемесячная заработная плата работников малых предприятий (с учетом микропредприятий)</t>
  </si>
  <si>
    <t>рублей</t>
  </si>
  <si>
    <t>Среднемесячная заработная плата лиц, занятых  трудом по найму у индивидуальных предпринимателей</t>
  </si>
  <si>
    <t>Среднемесячная заработная плата работников  крестьянских (фермерских) хозяйств</t>
  </si>
  <si>
    <t>Среднемесячная заработная плата работников потребительских кооперативов</t>
  </si>
  <si>
    <t>Поступление налоговых платежей от субъектов малого предпринимательства (СМП) в консолидированные бюджеты муниципальных районов и бюджеты городских  округов - всего</t>
  </si>
  <si>
    <t>по налогу, взимаемому в связи с применением упрощенной системы налогообложения</t>
  </si>
  <si>
    <t>по единому налогу на вмененный доход для отдельных видов деятельности</t>
  </si>
  <si>
    <t>по налогу на доходы физических лиц с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</si>
  <si>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по налогу, взимаемому в связи с применением патентной системы налогообложения</t>
  </si>
  <si>
    <t>Удельный вес налоговых платежей от СМП в  общем объеме налоговых поступлений от предприятий и организаций территории в консолидированные бюджеты муниципальных районов и бюджеты городских  округов</t>
  </si>
  <si>
    <t>II. Демографические показатели</t>
  </si>
  <si>
    <t>Численность постоянного населения (среднегодовая)</t>
  </si>
  <si>
    <t>III. Общеэкономические показатели</t>
  </si>
  <si>
    <t>Поступление налоговых и иных платежей (без ЕСН), в местный бюджет, тыс. рублей</t>
  </si>
  <si>
    <t>XIV. Баланс трудовых ресурсов</t>
  </si>
  <si>
    <t>Численность занятых в экономике (среднегодовая, включая лиц, занятых в личном подсобном хозяйстве) - 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</si>
</sst>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##0.0;\-###0.0"/>
  </numFmts>
  <fonts count="45">
    <font>
      <sz val="8.25"/>
      <name val="Tahoma"/>
      <family val="0"/>
    </font>
    <font>
      <sz val="8"/>
      <name val="Arial"/>
      <family val="0"/>
    </font>
    <font>
      <sz val="7"/>
      <name val="Arial"/>
      <family val="0"/>
    </font>
    <font>
      <sz val="10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b/>
      <sz val="7"/>
      <color indexed="25"/>
      <name val="Arial"/>
      <family val="0"/>
    </font>
    <font>
      <b/>
      <i/>
      <sz val="8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>
      <alignment/>
      <protection locked="0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32" borderId="0" applyNumberFormat="0" applyBorder="0" applyAlignment="0" applyProtection="0"/>
  </cellStyleXfs>
  <cellXfs count="151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right" vertical="center"/>
      <protection/>
    </xf>
    <xf numFmtId="3" fontId="5" fillId="0" borderId="17" xfId="0" applyNumberFormat="1" applyFont="1" applyBorder="1" applyAlignment="1" applyProtection="1">
      <alignment horizontal="right" vertical="center"/>
      <protection/>
    </xf>
    <xf numFmtId="3" fontId="5" fillId="0" borderId="18" xfId="0" applyNumberFormat="1" applyFont="1" applyBorder="1" applyAlignment="1" applyProtection="1">
      <alignment horizontal="right" vertical="center"/>
      <protection/>
    </xf>
    <xf numFmtId="3" fontId="5" fillId="0" borderId="19" xfId="0" applyNumberFormat="1" applyFont="1" applyBorder="1" applyAlignment="1" applyProtection="1">
      <alignment horizontal="right" vertical="center"/>
      <protection/>
    </xf>
    <xf numFmtId="3" fontId="5" fillId="0" borderId="20" xfId="0" applyNumberFormat="1" applyFont="1" applyBorder="1" applyAlignment="1" applyProtection="1">
      <alignment horizontal="right" vertical="center"/>
      <protection/>
    </xf>
    <xf numFmtId="3" fontId="5" fillId="0" borderId="21" xfId="0" applyNumberFormat="1" applyFont="1" applyBorder="1" applyAlignment="1" applyProtection="1">
      <alignment horizontal="right" vertical="center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3" fontId="1" fillId="34" borderId="24" xfId="0" applyNumberFormat="1" applyFont="1" applyFill="1" applyBorder="1" applyAlignment="1">
      <alignment horizontal="right" vertical="center"/>
    </xf>
    <xf numFmtId="3" fontId="1" fillId="34" borderId="25" xfId="0" applyNumberFormat="1" applyFont="1" applyFill="1" applyBorder="1" applyAlignment="1">
      <alignment horizontal="right" vertical="center"/>
    </xf>
    <xf numFmtId="3" fontId="1" fillId="34" borderId="26" xfId="0" applyNumberFormat="1" applyFont="1" applyFill="1" applyBorder="1" applyAlignment="1">
      <alignment horizontal="right" vertical="center"/>
    </xf>
    <xf numFmtId="0" fontId="2" fillId="0" borderId="14" xfId="0" applyFont="1" applyBorder="1" applyAlignment="1" applyProtection="1">
      <alignment horizontal="left" vertical="center" wrapText="1"/>
      <protection/>
    </xf>
    <xf numFmtId="164" fontId="1" fillId="34" borderId="24" xfId="0" applyNumberFormat="1" applyFont="1" applyFill="1" applyBorder="1" applyAlignment="1">
      <alignment horizontal="right" vertical="center"/>
    </xf>
    <xf numFmtId="164" fontId="1" fillId="34" borderId="25" xfId="0" applyNumberFormat="1" applyFont="1" applyFill="1" applyBorder="1" applyAlignment="1">
      <alignment horizontal="right" vertical="center"/>
    </xf>
    <xf numFmtId="164" fontId="1" fillId="34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164" fontId="1" fillId="34" borderId="29" xfId="0" applyNumberFormat="1" applyFont="1" applyFill="1" applyBorder="1" applyAlignment="1">
      <alignment horizontal="right" vertical="center"/>
    </xf>
    <xf numFmtId="164" fontId="1" fillId="34" borderId="30" xfId="0" applyNumberFormat="1" applyFont="1" applyFill="1" applyBorder="1" applyAlignment="1">
      <alignment horizontal="right" vertical="center"/>
    </xf>
    <xf numFmtId="164" fontId="1" fillId="34" borderId="31" xfId="0" applyNumberFormat="1" applyFont="1" applyFill="1" applyBorder="1" applyAlignment="1">
      <alignment horizontal="right" vertical="center"/>
    </xf>
    <xf numFmtId="164" fontId="1" fillId="34" borderId="32" xfId="0" applyNumberFormat="1" applyFont="1" applyFill="1" applyBorder="1" applyAlignment="1">
      <alignment horizontal="right" vertical="center"/>
    </xf>
    <xf numFmtId="0" fontId="8" fillId="35" borderId="14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3" fontId="5" fillId="35" borderId="17" xfId="0" applyNumberFormat="1" applyFont="1" applyFill="1" applyBorder="1" applyAlignment="1" applyProtection="1">
      <alignment horizontal="right" vertical="center"/>
      <protection/>
    </xf>
    <xf numFmtId="3" fontId="5" fillId="35" borderId="18" xfId="0" applyNumberFormat="1" applyFont="1" applyFill="1" applyBorder="1" applyAlignment="1" applyProtection="1">
      <alignment horizontal="right" vertical="center"/>
      <protection/>
    </xf>
    <xf numFmtId="3" fontId="5" fillId="35" borderId="19" xfId="0" applyNumberFormat="1" applyFont="1" applyFill="1" applyBorder="1" applyAlignment="1" applyProtection="1">
      <alignment horizontal="right" vertical="center"/>
      <protection/>
    </xf>
    <xf numFmtId="3" fontId="5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6" xfId="0" applyNumberFormat="1" applyFont="1" applyFill="1" applyBorder="1" applyAlignment="1" applyProtection="1">
      <alignment horizontal="right" vertical="center"/>
      <protection/>
    </xf>
    <xf numFmtId="3" fontId="1" fillId="0" borderId="33" xfId="0" applyNumberFormat="1" applyFont="1" applyBorder="1" applyAlignment="1" applyProtection="1">
      <alignment horizontal="right" vertical="center"/>
      <protection/>
    </xf>
    <xf numFmtId="3" fontId="1" fillId="0" borderId="34" xfId="0" applyNumberFormat="1" applyFont="1" applyBorder="1" applyAlignment="1" applyProtection="1">
      <alignment horizontal="right" vertical="center"/>
      <protection/>
    </xf>
    <xf numFmtId="3" fontId="1" fillId="0" borderId="25" xfId="0" applyNumberFormat="1" applyFont="1" applyBorder="1" applyAlignment="1" applyProtection="1">
      <alignment horizontal="right" vertical="center"/>
      <protection/>
    </xf>
    <xf numFmtId="3" fontId="1" fillId="0" borderId="24" xfId="0" applyNumberFormat="1" applyFont="1" applyBorder="1" applyAlignment="1" applyProtection="1">
      <alignment horizontal="right" vertical="center"/>
      <protection/>
    </xf>
    <xf numFmtId="3" fontId="1" fillId="0" borderId="26" xfId="0" applyNumberFormat="1" applyFont="1" applyBorder="1" applyAlignment="1" applyProtection="1">
      <alignment horizontal="right" vertical="center"/>
      <protection/>
    </xf>
    <xf numFmtId="3" fontId="1" fillId="0" borderId="35" xfId="0" applyNumberFormat="1" applyFont="1" applyBorder="1" applyAlignment="1" applyProtection="1">
      <alignment horizontal="right" vertical="center"/>
      <protection/>
    </xf>
    <xf numFmtId="3" fontId="1" fillId="0" borderId="20" xfId="0" applyNumberFormat="1" applyFont="1" applyBorder="1" applyAlignment="1" applyProtection="1">
      <alignment horizontal="right" vertical="center"/>
      <protection/>
    </xf>
    <xf numFmtId="3" fontId="1" fillId="0" borderId="21" xfId="0" applyNumberFormat="1" applyFont="1" applyBorder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1" fillId="0" borderId="36" xfId="0" applyNumberFormat="1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3" fontId="1" fillId="34" borderId="33" xfId="0" applyNumberFormat="1" applyFont="1" applyFill="1" applyBorder="1" applyAlignment="1">
      <alignment horizontal="right" vertical="center"/>
    </xf>
    <xf numFmtId="3" fontId="1" fillId="34" borderId="34" xfId="0" applyNumberFormat="1" applyFont="1" applyFill="1" applyBorder="1" applyAlignment="1">
      <alignment horizontal="right" vertical="center"/>
    </xf>
    <xf numFmtId="3" fontId="1" fillId="34" borderId="35" xfId="0" applyNumberFormat="1" applyFont="1" applyFill="1" applyBorder="1" applyAlignment="1">
      <alignment horizontal="right" vertical="center"/>
    </xf>
    <xf numFmtId="0" fontId="1" fillId="0" borderId="10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3" fontId="1" fillId="34" borderId="29" xfId="0" applyNumberFormat="1" applyFont="1" applyFill="1" applyBorder="1" applyAlignment="1">
      <alignment horizontal="right" vertical="center"/>
    </xf>
    <xf numFmtId="3" fontId="1" fillId="34" borderId="37" xfId="0" applyNumberFormat="1" applyFont="1" applyFill="1" applyBorder="1" applyAlignment="1">
      <alignment horizontal="right" vertical="center"/>
    </xf>
    <xf numFmtId="3" fontId="1" fillId="34" borderId="31" xfId="0" applyNumberFormat="1" applyFont="1" applyFill="1" applyBorder="1" applyAlignment="1">
      <alignment horizontal="right" vertical="center"/>
    </xf>
    <xf numFmtId="3" fontId="1" fillId="34" borderId="30" xfId="0" applyNumberFormat="1" applyFont="1" applyFill="1" applyBorder="1" applyAlignment="1">
      <alignment horizontal="right" vertical="center"/>
    </xf>
    <xf numFmtId="3" fontId="1" fillId="34" borderId="32" xfId="0" applyNumberFormat="1" applyFont="1" applyFill="1" applyBorder="1" applyAlignment="1">
      <alignment horizontal="right" vertical="center"/>
    </xf>
    <xf numFmtId="3" fontId="1" fillId="34" borderId="38" xfId="0" applyNumberFormat="1" applyFont="1" applyFill="1" applyBorder="1" applyAlignment="1">
      <alignment horizontal="right" vertical="center"/>
    </xf>
    <xf numFmtId="3" fontId="5" fillId="35" borderId="39" xfId="0" applyNumberFormat="1" applyFont="1" applyFill="1" applyBorder="1" applyAlignment="1" applyProtection="1">
      <alignment horizontal="right" vertical="center"/>
      <protection/>
    </xf>
    <xf numFmtId="165" fontId="1" fillId="0" borderId="34" xfId="0" applyNumberFormat="1" applyFont="1" applyBorder="1" applyAlignment="1" applyProtection="1">
      <alignment horizontal="right" vertical="center"/>
      <protection/>
    </xf>
    <xf numFmtId="165" fontId="1" fillId="0" borderId="25" xfId="0" applyNumberFormat="1" applyFont="1" applyBorder="1" applyAlignment="1" applyProtection="1">
      <alignment horizontal="right" vertical="center"/>
      <protection/>
    </xf>
    <xf numFmtId="165" fontId="1" fillId="0" borderId="24" xfId="0" applyNumberFormat="1" applyFont="1" applyBorder="1" applyAlignment="1" applyProtection="1">
      <alignment horizontal="right" vertical="center"/>
      <protection/>
    </xf>
    <xf numFmtId="165" fontId="1" fillId="0" borderId="35" xfId="0" applyNumberFormat="1" applyFont="1" applyBorder="1" applyAlignment="1" applyProtection="1">
      <alignment horizontal="right" vertical="center"/>
      <protection/>
    </xf>
    <xf numFmtId="4" fontId="4" fillId="34" borderId="33" xfId="0" applyNumberFormat="1" applyFont="1" applyFill="1" applyBorder="1" applyAlignment="1">
      <alignment vertical="center"/>
    </xf>
    <xf numFmtId="3" fontId="4" fillId="34" borderId="34" xfId="0" applyNumberFormat="1" applyFont="1" applyFill="1" applyBorder="1" applyAlignment="1">
      <alignment vertical="center"/>
    </xf>
    <xf numFmtId="3" fontId="4" fillId="34" borderId="2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4" fillId="34" borderId="26" xfId="0" applyNumberFormat="1" applyFont="1" applyFill="1" applyBorder="1" applyAlignment="1">
      <alignment vertical="center"/>
    </xf>
    <xf numFmtId="3" fontId="4" fillId="34" borderId="35" xfId="0" applyNumberFormat="1" applyFont="1" applyFill="1" applyBorder="1" applyAlignment="1">
      <alignment vertical="center"/>
    </xf>
    <xf numFmtId="3" fontId="4" fillId="34" borderId="33" xfId="0" applyNumberFormat="1" applyFont="1" applyFill="1" applyBorder="1" applyAlignment="1">
      <alignment vertical="center"/>
    </xf>
    <xf numFmtId="164" fontId="1" fillId="0" borderId="29" xfId="0" applyNumberFormat="1" applyFont="1" applyBorder="1" applyAlignment="1" applyProtection="1">
      <alignment vertical="center"/>
      <protection/>
    </xf>
    <xf numFmtId="165" fontId="1" fillId="0" borderId="37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165" fontId="1" fillId="0" borderId="38" xfId="0" applyNumberFormat="1" applyFont="1" applyBorder="1" applyAlignment="1" applyProtection="1">
      <alignment horizontal="right" vertical="center"/>
      <protection/>
    </xf>
    <xf numFmtId="0" fontId="8" fillId="35" borderId="40" xfId="0" applyFont="1" applyFill="1" applyBorder="1" applyAlignment="1" applyProtection="1">
      <alignment horizontal="left" vertical="center" wrapText="1"/>
      <protection/>
    </xf>
    <xf numFmtId="164" fontId="5" fillId="35" borderId="17" xfId="0" applyNumberFormat="1" applyFont="1" applyFill="1" applyBorder="1" applyAlignment="1" applyProtection="1">
      <alignment horizontal="right" vertical="center"/>
      <protection/>
    </xf>
    <xf numFmtId="164" fontId="5" fillId="35" borderId="18" xfId="0" applyNumberFormat="1" applyFont="1" applyFill="1" applyBorder="1" applyAlignment="1" applyProtection="1">
      <alignment horizontal="right" vertical="center"/>
      <protection/>
    </xf>
    <xf numFmtId="164" fontId="5" fillId="35" borderId="19" xfId="0" applyNumberFormat="1" applyFont="1" applyFill="1" applyBorder="1" applyAlignment="1" applyProtection="1">
      <alignment horizontal="right" vertical="center"/>
      <protection/>
    </xf>
    <xf numFmtId="164" fontId="5" fillId="35" borderId="21" xfId="0" applyNumberFormat="1" applyFont="1" applyFill="1" applyBorder="1" applyAlignment="1" applyProtection="1">
      <alignment horizontal="right" vertical="center"/>
      <protection/>
    </xf>
    <xf numFmtId="164" fontId="5" fillId="35" borderId="16" xfId="0" applyNumberFormat="1" applyFont="1" applyFill="1" applyBorder="1" applyAlignment="1" applyProtection="1">
      <alignment horizontal="right" vertical="center"/>
      <protection/>
    </xf>
    <xf numFmtId="165" fontId="1" fillId="0" borderId="33" xfId="0" applyNumberFormat="1" applyFont="1" applyBorder="1" applyAlignment="1" applyProtection="1">
      <alignment horizontal="right" vertical="center"/>
      <protection/>
    </xf>
    <xf numFmtId="165" fontId="1" fillId="0" borderId="26" xfId="0" applyNumberFormat="1" applyFont="1" applyBorder="1" applyAlignment="1" applyProtection="1">
      <alignment horizontal="right" vertical="center"/>
      <protection/>
    </xf>
    <xf numFmtId="164" fontId="1" fillId="34" borderId="33" xfId="0" applyNumberFormat="1" applyFont="1" applyFill="1" applyBorder="1" applyAlignment="1">
      <alignment horizontal="right" vertical="center"/>
    </xf>
    <xf numFmtId="164" fontId="1" fillId="34" borderId="34" xfId="0" applyNumberFormat="1" applyFont="1" applyFill="1" applyBorder="1" applyAlignment="1">
      <alignment horizontal="right" vertical="center"/>
    </xf>
    <xf numFmtId="164" fontId="1" fillId="34" borderId="35" xfId="0" applyNumberFormat="1" applyFont="1" applyFill="1" applyBorder="1" applyAlignment="1">
      <alignment horizontal="right" vertical="center"/>
    </xf>
    <xf numFmtId="164" fontId="1" fillId="34" borderId="37" xfId="0" applyNumberFormat="1" applyFont="1" applyFill="1" applyBorder="1" applyAlignment="1">
      <alignment horizontal="right" vertical="center"/>
    </xf>
    <xf numFmtId="164" fontId="1" fillId="34" borderId="38" xfId="0" applyNumberFormat="1" applyFont="1" applyFill="1" applyBorder="1" applyAlignment="1">
      <alignment horizontal="right" vertical="center"/>
    </xf>
    <xf numFmtId="164" fontId="5" fillId="35" borderId="39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41" xfId="0" applyFont="1" applyBorder="1" applyAlignment="1" applyProtection="1">
      <alignment horizontal="left" vertical="center" wrapText="1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34" borderId="33" xfId="0" applyNumberFormat="1" applyFont="1" applyFill="1" applyBorder="1" applyAlignment="1">
      <alignment horizontal="center" vertical="center"/>
    </xf>
    <xf numFmtId="164" fontId="1" fillId="34" borderId="29" xfId="0" applyNumberFormat="1" applyFont="1" applyFill="1" applyBorder="1" applyAlignment="1">
      <alignment horizontal="center" vertical="center"/>
    </xf>
    <xf numFmtId="0" fontId="9" fillId="0" borderId="42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165" fontId="1" fillId="0" borderId="22" xfId="0" applyNumberFormat="1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right" vertical="center"/>
      <protection/>
    </xf>
    <xf numFmtId="0" fontId="8" fillId="35" borderId="41" xfId="0" applyFont="1" applyFill="1" applyBorder="1" applyAlignment="1" applyProtection="1">
      <alignment horizontal="left" vertical="center" wrapText="1"/>
      <protection/>
    </xf>
    <xf numFmtId="0" fontId="2" fillId="35" borderId="44" xfId="0" applyFont="1" applyFill="1" applyBorder="1" applyAlignment="1" applyProtection="1">
      <alignment horizontal="center" vertical="center" wrapText="1"/>
      <protection/>
    </xf>
    <xf numFmtId="165" fontId="1" fillId="35" borderId="29" xfId="0" applyNumberFormat="1" applyFont="1" applyFill="1" applyBorder="1" applyAlignment="1" applyProtection="1">
      <alignment horizontal="right" vertical="center"/>
      <protection/>
    </xf>
    <xf numFmtId="165" fontId="1" fillId="35" borderId="37" xfId="0" applyNumberFormat="1" applyFont="1" applyFill="1" applyBorder="1" applyAlignment="1" applyProtection="1">
      <alignment horizontal="right" vertical="center"/>
      <protection/>
    </xf>
    <xf numFmtId="165" fontId="1" fillId="35" borderId="31" xfId="0" applyNumberFormat="1" applyFont="1" applyFill="1" applyBorder="1" applyAlignment="1" applyProtection="1">
      <alignment horizontal="right" vertical="center"/>
      <protection/>
    </xf>
    <xf numFmtId="165" fontId="1" fillId="35" borderId="30" xfId="0" applyNumberFormat="1" applyFont="1" applyFill="1" applyBorder="1" applyAlignment="1" applyProtection="1">
      <alignment horizontal="right" vertical="center"/>
      <protection/>
    </xf>
    <xf numFmtId="165" fontId="1" fillId="35" borderId="38" xfId="0" applyNumberFormat="1" applyFont="1" applyFill="1" applyBorder="1" applyAlignment="1" applyProtection="1">
      <alignment horizontal="right" vertical="center"/>
      <protection/>
    </xf>
    <xf numFmtId="0" fontId="10" fillId="36" borderId="41" xfId="0" applyFont="1" applyFill="1" applyBorder="1" applyAlignment="1" applyProtection="1">
      <alignment horizontal="left" vertical="center" wrapText="1"/>
      <protection/>
    </xf>
    <xf numFmtId="0" fontId="9" fillId="36" borderId="44" xfId="0" applyFont="1" applyFill="1" applyBorder="1" applyAlignment="1" applyProtection="1">
      <alignment horizontal="center" vertical="center" wrapText="1"/>
      <protection/>
    </xf>
    <xf numFmtId="165" fontId="7" fillId="36" borderId="45" xfId="0" applyNumberFormat="1" applyFont="1" applyFill="1" applyBorder="1" applyAlignment="1" applyProtection="1">
      <alignment horizontal="right" vertical="center"/>
      <protection/>
    </xf>
    <xf numFmtId="165" fontId="7" fillId="36" borderId="46" xfId="0" applyNumberFormat="1" applyFont="1" applyFill="1" applyBorder="1" applyAlignment="1" applyProtection="1">
      <alignment horizontal="right" vertical="center"/>
      <protection/>
    </xf>
    <xf numFmtId="165" fontId="7" fillId="36" borderId="47" xfId="0" applyNumberFormat="1" applyFont="1" applyFill="1" applyBorder="1" applyAlignment="1" applyProtection="1">
      <alignment horizontal="right" vertical="center"/>
      <protection/>
    </xf>
    <xf numFmtId="165" fontId="7" fillId="36" borderId="48" xfId="0" applyNumberFormat="1" applyFont="1" applyFill="1" applyBorder="1" applyAlignment="1" applyProtection="1">
      <alignment horizontal="right" vertical="center"/>
      <protection/>
    </xf>
    <xf numFmtId="165" fontId="7" fillId="36" borderId="49" xfId="0" applyNumberFormat="1" applyFont="1" applyFill="1" applyBorder="1" applyAlignment="1" applyProtection="1">
      <alignment horizontal="right" vertical="center"/>
      <protection/>
    </xf>
    <xf numFmtId="165" fontId="7" fillId="36" borderId="50" xfId="0" applyNumberFormat="1" applyFont="1" applyFill="1" applyBorder="1" applyAlignment="1" applyProtection="1">
      <alignment horizontal="right" vertical="center"/>
      <protection/>
    </xf>
    <xf numFmtId="0" fontId="8" fillId="35" borderId="1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164" fontId="5" fillId="35" borderId="10" xfId="0" applyNumberFormat="1" applyFont="1" applyFill="1" applyBorder="1" applyAlignment="1" applyProtection="1">
      <alignment horizontal="right" vertical="center"/>
      <protection/>
    </xf>
    <xf numFmtId="164" fontId="5" fillId="35" borderId="51" xfId="0" applyNumberFormat="1" applyFont="1" applyFill="1" applyBorder="1" applyAlignment="1" applyProtection="1">
      <alignment horizontal="right" vertical="center"/>
      <protection/>
    </xf>
    <xf numFmtId="0" fontId="8" fillId="35" borderId="22" xfId="0" applyFont="1" applyFill="1" applyBorder="1" applyAlignment="1" applyProtection="1">
      <alignment horizontal="left" vertical="center" wrapText="1"/>
      <protection/>
    </xf>
    <xf numFmtId="3" fontId="5" fillId="35" borderId="10" xfId="0" applyNumberFormat="1" applyFont="1" applyFill="1" applyBorder="1" applyAlignment="1" applyProtection="1">
      <alignment horizontal="right" vertical="center"/>
      <protection/>
    </xf>
    <xf numFmtId="3" fontId="5" fillId="35" borderId="5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51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3" fontId="1" fillId="0" borderId="51" xfId="0" applyNumberFormat="1" applyFont="1" applyBorder="1" applyAlignment="1" applyProtection="1">
      <alignment horizontal="center" vertical="center" wrapText="1"/>
      <protection/>
    </xf>
    <xf numFmtId="3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3" fillId="33" borderId="55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3" fontId="1" fillId="0" borderId="54" xfId="0" applyNumberFormat="1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0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1">
      <pane ySplit="3" topLeftCell="A4" activePane="bottomLeft" state="frozen"/>
      <selection pane="topLeft" activeCell="N113" sqref="N113"/>
      <selection pane="bottomLeft" activeCell="N113" sqref="N113"/>
    </sheetView>
  </sheetViews>
  <sheetFormatPr defaultColWidth="8.16015625" defaultRowHeight="11.25" customHeight="1"/>
  <cols>
    <col min="1" max="1" width="39.5" style="132" customWidth="1"/>
    <col min="2" max="2" width="29.83203125" style="133" customWidth="1"/>
    <col min="3" max="14" width="10" style="134" customWidth="1"/>
    <col min="15" max="15" width="20.5" style="134" customWidth="1"/>
    <col min="16" max="16384" width="8.16015625" style="1" customWidth="1"/>
  </cols>
  <sheetData>
    <row r="1" spans="1:15" ht="11.25" customHeight="1">
      <c r="A1" s="137" t="s">
        <v>0</v>
      </c>
      <c r="B1" s="147" t="s">
        <v>1</v>
      </c>
      <c r="C1" s="2" t="s">
        <v>2</v>
      </c>
      <c r="D1" s="2" t="s">
        <v>2</v>
      </c>
      <c r="E1" s="2" t="s">
        <v>3</v>
      </c>
      <c r="F1" s="139" t="s">
        <v>4</v>
      </c>
      <c r="G1" s="140"/>
      <c r="H1" s="140"/>
      <c r="I1" s="140"/>
      <c r="J1" s="140"/>
      <c r="K1" s="140"/>
      <c r="L1" s="140"/>
      <c r="M1" s="140"/>
      <c r="N1" s="140"/>
      <c r="O1" s="144" t="s">
        <v>5</v>
      </c>
    </row>
    <row r="2" spans="1:15" ht="11.25" customHeight="1">
      <c r="A2" s="138"/>
      <c r="B2" s="148"/>
      <c r="C2" s="149">
        <v>2016</v>
      </c>
      <c r="D2" s="149">
        <v>2017</v>
      </c>
      <c r="E2" s="149">
        <v>2018</v>
      </c>
      <c r="F2" s="141">
        <v>2019</v>
      </c>
      <c r="G2" s="142"/>
      <c r="H2" s="143"/>
      <c r="I2" s="141">
        <v>2020</v>
      </c>
      <c r="J2" s="142"/>
      <c r="K2" s="143"/>
      <c r="L2" s="141">
        <v>2021</v>
      </c>
      <c r="M2" s="142"/>
      <c r="N2" s="140"/>
      <c r="O2" s="145"/>
    </row>
    <row r="3" spans="1:15" ht="11.25" customHeight="1">
      <c r="A3" s="138"/>
      <c r="B3" s="148"/>
      <c r="C3" s="150"/>
      <c r="D3" s="150"/>
      <c r="E3" s="150"/>
      <c r="F3" s="3" t="s">
        <v>6</v>
      </c>
      <c r="G3" s="4" t="s">
        <v>7</v>
      </c>
      <c r="H3" s="3" t="s">
        <v>8</v>
      </c>
      <c r="I3" s="3" t="s">
        <v>6</v>
      </c>
      <c r="J3" s="4" t="s">
        <v>7</v>
      </c>
      <c r="K3" s="3" t="s">
        <v>8</v>
      </c>
      <c r="L3" s="3" t="s">
        <v>6</v>
      </c>
      <c r="M3" s="4" t="s">
        <v>7</v>
      </c>
      <c r="N3" s="3" t="s">
        <v>8</v>
      </c>
      <c r="O3" s="146"/>
    </row>
    <row r="4" spans="1:15" s="5" customFormat="1" ht="92.25" customHeight="1">
      <c r="A4" s="6" t="s">
        <v>9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10</v>
      </c>
    </row>
    <row r="5" spans="1:15" ht="12" customHeight="1">
      <c r="A5" s="10" t="s">
        <v>11</v>
      </c>
      <c r="B5" s="11"/>
      <c r="C5" s="12"/>
      <c r="D5" s="13"/>
      <c r="E5" s="14"/>
      <c r="F5" s="15"/>
      <c r="G5" s="16"/>
      <c r="H5" s="17"/>
      <c r="I5" s="12"/>
      <c r="J5" s="16"/>
      <c r="K5" s="14"/>
      <c r="L5" s="15"/>
      <c r="M5" s="16"/>
      <c r="N5" s="17"/>
      <c r="O5" s="18"/>
    </row>
    <row r="6" spans="1:15" ht="56.25" customHeight="1">
      <c r="A6" s="19" t="s">
        <v>12</v>
      </c>
      <c r="B6" s="20" t="s">
        <v>13</v>
      </c>
      <c r="C6" s="21">
        <v>5</v>
      </c>
      <c r="D6" s="21">
        <v>5</v>
      </c>
      <c r="E6" s="22">
        <v>5</v>
      </c>
      <c r="F6" s="21">
        <v>5</v>
      </c>
      <c r="G6" s="23">
        <v>5</v>
      </c>
      <c r="H6" s="22">
        <v>5</v>
      </c>
      <c r="I6" s="21">
        <v>5</v>
      </c>
      <c r="J6" s="23">
        <v>5</v>
      </c>
      <c r="K6" s="22">
        <v>5</v>
      </c>
      <c r="L6" s="21">
        <v>5</v>
      </c>
      <c r="M6" s="23">
        <v>5</v>
      </c>
      <c r="N6" s="23">
        <v>5</v>
      </c>
      <c r="O6" s="18"/>
    </row>
    <row r="7" spans="1:15" ht="19.5" customHeight="1">
      <c r="A7" s="24" t="s">
        <v>14</v>
      </c>
      <c r="B7" s="20" t="s">
        <v>15</v>
      </c>
      <c r="C7" s="25">
        <v>193</v>
      </c>
      <c r="D7" s="25">
        <v>213.4</v>
      </c>
      <c r="E7" s="26">
        <v>223.4</v>
      </c>
      <c r="F7" s="25">
        <v>240.333333333333</v>
      </c>
      <c r="G7" s="27">
        <v>255.533333333333</v>
      </c>
      <c r="H7" s="26">
        <v>270.733333333333</v>
      </c>
      <c r="I7" s="25">
        <v>285.933333333333</v>
      </c>
      <c r="J7" s="27">
        <v>301.133333333333</v>
      </c>
      <c r="K7" s="26">
        <v>316.333333333333</v>
      </c>
      <c r="L7" s="25">
        <v>331.533333333333</v>
      </c>
      <c r="M7" s="27">
        <v>346.733333333333</v>
      </c>
      <c r="N7" s="27">
        <v>361.933333333333</v>
      </c>
      <c r="O7" s="18"/>
    </row>
    <row r="8" spans="1:15" ht="35.25" customHeight="1">
      <c r="A8" s="28" t="s">
        <v>16</v>
      </c>
      <c r="B8" s="29" t="s">
        <v>17</v>
      </c>
      <c r="C8" s="30">
        <v>111</v>
      </c>
      <c r="D8" s="31">
        <v>113</v>
      </c>
      <c r="E8" s="32">
        <v>115</v>
      </c>
      <c r="F8" s="31">
        <v>117</v>
      </c>
      <c r="G8" s="33">
        <v>119</v>
      </c>
      <c r="H8" s="32">
        <v>121</v>
      </c>
      <c r="I8" s="31">
        <v>123</v>
      </c>
      <c r="J8" s="33">
        <v>125</v>
      </c>
      <c r="K8" s="32">
        <v>127</v>
      </c>
      <c r="L8" s="31">
        <v>129</v>
      </c>
      <c r="M8" s="33">
        <v>131</v>
      </c>
      <c r="N8" s="33">
        <v>133</v>
      </c>
      <c r="O8" s="18"/>
    </row>
    <row r="9" spans="1:15" ht="26.25" customHeight="1">
      <c r="A9" s="34" t="s">
        <v>18</v>
      </c>
      <c r="B9" s="35" t="s">
        <v>13</v>
      </c>
      <c r="C9" s="36">
        <f aca="true" t="shared" si="0" ref="C9:N9">C11+C24+C37+C38</f>
        <v>729</v>
      </c>
      <c r="D9" s="36">
        <f t="shared" si="0"/>
        <v>761</v>
      </c>
      <c r="E9" s="37">
        <f t="shared" si="0"/>
        <v>778</v>
      </c>
      <c r="F9" s="38">
        <f t="shared" si="0"/>
        <v>796</v>
      </c>
      <c r="G9" s="38">
        <f t="shared" si="0"/>
        <v>812</v>
      </c>
      <c r="H9" s="39">
        <f t="shared" si="0"/>
        <v>828</v>
      </c>
      <c r="I9" s="40">
        <f t="shared" si="0"/>
        <v>844</v>
      </c>
      <c r="J9" s="40">
        <f t="shared" si="0"/>
        <v>860</v>
      </c>
      <c r="K9" s="39">
        <f t="shared" si="0"/>
        <v>876</v>
      </c>
      <c r="L9" s="40">
        <f t="shared" si="0"/>
        <v>892</v>
      </c>
      <c r="M9" s="40">
        <f t="shared" si="0"/>
        <v>908</v>
      </c>
      <c r="N9" s="39">
        <f t="shared" si="0"/>
        <v>924</v>
      </c>
      <c r="O9" s="18"/>
    </row>
    <row r="10" spans="1:15" ht="18" customHeight="1">
      <c r="A10" s="19" t="s">
        <v>19</v>
      </c>
      <c r="B10" s="20"/>
      <c r="C10" s="41"/>
      <c r="D10" s="42"/>
      <c r="E10" s="43"/>
      <c r="F10" s="44"/>
      <c r="G10" s="45"/>
      <c r="H10" s="46"/>
      <c r="I10" s="41"/>
      <c r="J10" s="47"/>
      <c r="K10" s="48"/>
      <c r="L10" s="41"/>
      <c r="M10" s="49"/>
      <c r="N10" s="50"/>
      <c r="O10" s="18"/>
    </row>
    <row r="11" spans="1:15" s="5" customFormat="1" ht="25.5" customHeight="1">
      <c r="A11" s="51" t="s">
        <v>20</v>
      </c>
      <c r="B11" s="20" t="s">
        <v>21</v>
      </c>
      <c r="C11" s="42">
        <f aca="true" t="shared" si="1" ref="C11:N11">SUM(C13:C23)</f>
        <v>210</v>
      </c>
      <c r="D11" s="42">
        <f t="shared" si="1"/>
        <v>218</v>
      </c>
      <c r="E11" s="43">
        <f t="shared" si="1"/>
        <v>226</v>
      </c>
      <c r="F11" s="41">
        <f t="shared" si="1"/>
        <v>234</v>
      </c>
      <c r="G11" s="41">
        <f t="shared" si="1"/>
        <v>242</v>
      </c>
      <c r="H11" s="43">
        <f t="shared" si="1"/>
        <v>250</v>
      </c>
      <c r="I11" s="41">
        <f t="shared" si="1"/>
        <v>258</v>
      </c>
      <c r="J11" s="41">
        <f t="shared" si="1"/>
        <v>266</v>
      </c>
      <c r="K11" s="43">
        <f t="shared" si="1"/>
        <v>274</v>
      </c>
      <c r="L11" s="41">
        <f t="shared" si="1"/>
        <v>282</v>
      </c>
      <c r="M11" s="41">
        <f t="shared" si="1"/>
        <v>290</v>
      </c>
      <c r="N11" s="46">
        <f t="shared" si="1"/>
        <v>298</v>
      </c>
      <c r="O11" s="18"/>
    </row>
    <row r="12" spans="1:15" ht="17.25" customHeight="1">
      <c r="A12" s="19" t="s">
        <v>22</v>
      </c>
      <c r="B12" s="20"/>
      <c r="C12" s="41"/>
      <c r="D12" s="42"/>
      <c r="E12" s="43"/>
      <c r="F12" s="44"/>
      <c r="G12" s="45"/>
      <c r="H12" s="46"/>
      <c r="I12" s="41"/>
      <c r="J12" s="45"/>
      <c r="K12" s="46"/>
      <c r="L12" s="41"/>
      <c r="M12" s="47"/>
      <c r="N12" s="48"/>
      <c r="O12" s="18"/>
    </row>
    <row r="13" spans="1:15" ht="19.5" customHeight="1">
      <c r="A13" s="19" t="s">
        <v>23</v>
      </c>
      <c r="B13" s="20" t="s">
        <v>21</v>
      </c>
      <c r="C13" s="52">
        <v>16</v>
      </c>
      <c r="D13" s="53">
        <v>20</v>
      </c>
      <c r="E13" s="22">
        <v>24</v>
      </c>
      <c r="F13" s="21">
        <v>28</v>
      </c>
      <c r="G13" s="23">
        <v>32</v>
      </c>
      <c r="H13" s="54">
        <v>36</v>
      </c>
      <c r="I13" s="52">
        <v>40</v>
      </c>
      <c r="J13" s="23">
        <v>44</v>
      </c>
      <c r="K13" s="54">
        <v>48</v>
      </c>
      <c r="L13" s="52">
        <v>52</v>
      </c>
      <c r="M13" s="23">
        <v>56</v>
      </c>
      <c r="N13" s="54">
        <v>60</v>
      </c>
      <c r="O13" s="18"/>
    </row>
    <row r="14" spans="1:15" ht="21.75" customHeight="1">
      <c r="A14" s="19" t="s">
        <v>24</v>
      </c>
      <c r="B14" s="20" t="s">
        <v>21</v>
      </c>
      <c r="C14" s="52">
        <v>10</v>
      </c>
      <c r="D14" s="53">
        <v>11</v>
      </c>
      <c r="E14" s="22">
        <v>12</v>
      </c>
      <c r="F14" s="21">
        <v>13</v>
      </c>
      <c r="G14" s="23">
        <v>14</v>
      </c>
      <c r="H14" s="54">
        <v>15</v>
      </c>
      <c r="I14" s="52">
        <v>16</v>
      </c>
      <c r="J14" s="23">
        <v>17</v>
      </c>
      <c r="K14" s="54">
        <v>18</v>
      </c>
      <c r="L14" s="52">
        <v>19</v>
      </c>
      <c r="M14" s="23">
        <v>20</v>
      </c>
      <c r="N14" s="54">
        <v>21</v>
      </c>
      <c r="O14" s="18"/>
    </row>
    <row r="15" spans="1:15" ht="17.25" customHeight="1">
      <c r="A15" s="19" t="s">
        <v>25</v>
      </c>
      <c r="B15" s="20" t="s">
        <v>21</v>
      </c>
      <c r="C15" s="52">
        <v>1</v>
      </c>
      <c r="D15" s="53">
        <v>1</v>
      </c>
      <c r="E15" s="22">
        <v>1</v>
      </c>
      <c r="F15" s="21">
        <v>1</v>
      </c>
      <c r="G15" s="23">
        <v>1</v>
      </c>
      <c r="H15" s="54">
        <v>1</v>
      </c>
      <c r="I15" s="52">
        <v>1</v>
      </c>
      <c r="J15" s="23">
        <v>1</v>
      </c>
      <c r="K15" s="54">
        <v>1</v>
      </c>
      <c r="L15" s="52">
        <v>1</v>
      </c>
      <c r="M15" s="23">
        <v>1</v>
      </c>
      <c r="N15" s="54">
        <v>1</v>
      </c>
      <c r="O15" s="18"/>
    </row>
    <row r="16" spans="1:15" ht="17.25" customHeight="1">
      <c r="A16" s="19" t="s">
        <v>26</v>
      </c>
      <c r="B16" s="20" t="s">
        <v>21</v>
      </c>
      <c r="C16" s="52"/>
      <c r="D16" s="53"/>
      <c r="E16" s="22"/>
      <c r="F16" s="21"/>
      <c r="G16" s="23"/>
      <c r="H16" s="54"/>
      <c r="I16" s="52"/>
      <c r="J16" s="23"/>
      <c r="K16" s="54"/>
      <c r="L16" s="52"/>
      <c r="M16" s="23"/>
      <c r="N16" s="54"/>
      <c r="O16" s="18"/>
    </row>
    <row r="17" spans="1:15" ht="17.25" customHeight="1">
      <c r="A17" s="19" t="s">
        <v>27</v>
      </c>
      <c r="B17" s="20" t="s">
        <v>21</v>
      </c>
      <c r="C17" s="52"/>
      <c r="D17" s="53"/>
      <c r="E17" s="22"/>
      <c r="F17" s="21"/>
      <c r="G17" s="23"/>
      <c r="H17" s="54"/>
      <c r="I17" s="52"/>
      <c r="J17" s="23"/>
      <c r="K17" s="54"/>
      <c r="L17" s="52"/>
      <c r="M17" s="23"/>
      <c r="N17" s="54"/>
      <c r="O17" s="18"/>
    </row>
    <row r="18" spans="1:15" ht="47.25" customHeight="1">
      <c r="A18" s="19" t="s">
        <v>28</v>
      </c>
      <c r="B18" s="20" t="s">
        <v>21</v>
      </c>
      <c r="C18" s="52">
        <v>5</v>
      </c>
      <c r="D18" s="53">
        <v>5</v>
      </c>
      <c r="E18" s="22">
        <v>5</v>
      </c>
      <c r="F18" s="21">
        <v>5</v>
      </c>
      <c r="G18" s="23">
        <v>5</v>
      </c>
      <c r="H18" s="54">
        <v>5</v>
      </c>
      <c r="I18" s="52">
        <v>5</v>
      </c>
      <c r="J18" s="23">
        <v>5</v>
      </c>
      <c r="K18" s="54">
        <v>5</v>
      </c>
      <c r="L18" s="52">
        <v>5</v>
      </c>
      <c r="M18" s="23">
        <v>5</v>
      </c>
      <c r="N18" s="54">
        <v>5</v>
      </c>
      <c r="O18" s="18"/>
    </row>
    <row r="19" spans="1:15" ht="17.25" customHeight="1">
      <c r="A19" s="19" t="s">
        <v>29</v>
      </c>
      <c r="B19" s="20" t="s">
        <v>21</v>
      </c>
      <c r="C19" s="52"/>
      <c r="D19" s="53"/>
      <c r="E19" s="22"/>
      <c r="F19" s="21"/>
      <c r="G19" s="23"/>
      <c r="H19" s="54"/>
      <c r="I19" s="52"/>
      <c r="J19" s="23"/>
      <c r="K19" s="54"/>
      <c r="L19" s="52"/>
      <c r="M19" s="23"/>
      <c r="N19" s="54"/>
      <c r="O19" s="18"/>
    </row>
    <row r="20" spans="1:15" ht="26.25" customHeight="1">
      <c r="A20" s="19" t="s">
        <v>30</v>
      </c>
      <c r="B20" s="20" t="s">
        <v>21</v>
      </c>
      <c r="C20" s="52">
        <v>63</v>
      </c>
      <c r="D20" s="53">
        <v>64</v>
      </c>
      <c r="E20" s="22">
        <v>65</v>
      </c>
      <c r="F20" s="21">
        <v>66</v>
      </c>
      <c r="G20" s="23">
        <v>67</v>
      </c>
      <c r="H20" s="54">
        <v>68</v>
      </c>
      <c r="I20" s="52">
        <v>69</v>
      </c>
      <c r="J20" s="23">
        <v>70</v>
      </c>
      <c r="K20" s="54">
        <v>71</v>
      </c>
      <c r="L20" s="52">
        <v>72</v>
      </c>
      <c r="M20" s="23">
        <v>73</v>
      </c>
      <c r="N20" s="54">
        <v>74</v>
      </c>
      <c r="O20" s="18"/>
    </row>
    <row r="21" spans="1:15" ht="26.25" customHeight="1">
      <c r="A21" s="19" t="s">
        <v>31</v>
      </c>
      <c r="B21" s="20" t="s">
        <v>21</v>
      </c>
      <c r="C21" s="52">
        <v>7</v>
      </c>
      <c r="D21" s="53">
        <v>8</v>
      </c>
      <c r="E21" s="22">
        <v>9</v>
      </c>
      <c r="F21" s="21">
        <v>10</v>
      </c>
      <c r="G21" s="23">
        <v>11</v>
      </c>
      <c r="H21" s="54">
        <v>12</v>
      </c>
      <c r="I21" s="52">
        <v>13</v>
      </c>
      <c r="J21" s="23">
        <v>14</v>
      </c>
      <c r="K21" s="54">
        <v>15</v>
      </c>
      <c r="L21" s="52">
        <v>16</v>
      </c>
      <c r="M21" s="23">
        <v>17</v>
      </c>
      <c r="N21" s="54">
        <v>18</v>
      </c>
      <c r="O21" s="18"/>
    </row>
    <row r="22" spans="1:15" ht="22.5" customHeight="1">
      <c r="A22" s="19" t="s">
        <v>32</v>
      </c>
      <c r="B22" s="20" t="s">
        <v>21</v>
      </c>
      <c r="C22" s="52"/>
      <c r="D22" s="53"/>
      <c r="E22" s="22"/>
      <c r="F22" s="21"/>
      <c r="G22" s="23"/>
      <c r="H22" s="54"/>
      <c r="I22" s="52"/>
      <c r="J22" s="23"/>
      <c r="K22" s="54"/>
      <c r="L22" s="52"/>
      <c r="M22" s="23"/>
      <c r="N22" s="54"/>
      <c r="O22" s="18"/>
    </row>
    <row r="23" spans="1:15" ht="17.25" customHeight="1">
      <c r="A23" s="19" t="s">
        <v>33</v>
      </c>
      <c r="B23" s="20" t="s">
        <v>21</v>
      </c>
      <c r="C23" s="52">
        <v>108</v>
      </c>
      <c r="D23" s="53">
        <v>109</v>
      </c>
      <c r="E23" s="22">
        <v>110</v>
      </c>
      <c r="F23" s="21">
        <v>111</v>
      </c>
      <c r="G23" s="23">
        <v>112</v>
      </c>
      <c r="H23" s="54">
        <v>113</v>
      </c>
      <c r="I23" s="52">
        <v>114</v>
      </c>
      <c r="J23" s="23">
        <v>115</v>
      </c>
      <c r="K23" s="54">
        <v>116</v>
      </c>
      <c r="L23" s="52">
        <v>117</v>
      </c>
      <c r="M23" s="23">
        <v>118</v>
      </c>
      <c r="N23" s="54">
        <v>119</v>
      </c>
      <c r="O23" s="18"/>
    </row>
    <row r="24" spans="1:15" s="5" customFormat="1" ht="25.5" customHeight="1">
      <c r="A24" s="51" t="s">
        <v>34</v>
      </c>
      <c r="B24" s="20" t="s">
        <v>21</v>
      </c>
      <c r="C24" s="42">
        <f aca="true" t="shared" si="2" ref="C24:N24">C26+C27+C28+C29+C30+C31+C32+C33+C34+C35+C36</f>
        <v>511</v>
      </c>
      <c r="D24" s="42">
        <f t="shared" si="2"/>
        <v>536</v>
      </c>
      <c r="E24" s="42">
        <f t="shared" si="2"/>
        <v>544</v>
      </c>
      <c r="F24" s="42">
        <f t="shared" si="2"/>
        <v>553</v>
      </c>
      <c r="G24" s="42">
        <f t="shared" si="2"/>
        <v>561</v>
      </c>
      <c r="H24" s="42">
        <f t="shared" si="2"/>
        <v>569</v>
      </c>
      <c r="I24" s="42">
        <f t="shared" si="2"/>
        <v>577</v>
      </c>
      <c r="J24" s="42">
        <f t="shared" si="2"/>
        <v>585</v>
      </c>
      <c r="K24" s="42">
        <f t="shared" si="2"/>
        <v>593</v>
      </c>
      <c r="L24" s="42">
        <f t="shared" si="2"/>
        <v>601</v>
      </c>
      <c r="M24" s="42">
        <f t="shared" si="2"/>
        <v>609</v>
      </c>
      <c r="N24" s="46">
        <f t="shared" si="2"/>
        <v>617</v>
      </c>
      <c r="O24" s="18"/>
    </row>
    <row r="25" spans="1:15" ht="21" customHeight="1">
      <c r="A25" s="19" t="s">
        <v>22</v>
      </c>
      <c r="B25" s="20"/>
      <c r="C25" s="41"/>
      <c r="D25" s="42"/>
      <c r="E25" s="43"/>
      <c r="F25" s="44"/>
      <c r="G25" s="45"/>
      <c r="H25" s="46"/>
      <c r="I25" s="41"/>
      <c r="J25" s="45"/>
      <c r="K25" s="46"/>
      <c r="L25" s="41"/>
      <c r="M25" s="45"/>
      <c r="N25" s="46"/>
      <c r="O25" s="18"/>
    </row>
    <row r="26" spans="1:15" ht="23.25" customHeight="1">
      <c r="A26" s="19" t="s">
        <v>23</v>
      </c>
      <c r="B26" s="20" t="s">
        <v>21</v>
      </c>
      <c r="C26" s="52">
        <v>19</v>
      </c>
      <c r="D26" s="53">
        <v>21</v>
      </c>
      <c r="E26" s="22">
        <v>22</v>
      </c>
      <c r="F26" s="21">
        <v>23</v>
      </c>
      <c r="G26" s="23">
        <v>24</v>
      </c>
      <c r="H26" s="54">
        <v>25</v>
      </c>
      <c r="I26" s="52">
        <v>26</v>
      </c>
      <c r="J26" s="23">
        <v>27</v>
      </c>
      <c r="K26" s="54">
        <v>28</v>
      </c>
      <c r="L26" s="52">
        <v>29</v>
      </c>
      <c r="M26" s="23">
        <v>30</v>
      </c>
      <c r="N26" s="54">
        <v>31</v>
      </c>
      <c r="O26" s="18"/>
    </row>
    <row r="27" spans="1:15" ht="24" customHeight="1">
      <c r="A27" s="19" t="s">
        <v>24</v>
      </c>
      <c r="B27" s="20" t="s">
        <v>21</v>
      </c>
      <c r="C27" s="52">
        <v>6</v>
      </c>
      <c r="D27" s="53">
        <v>7</v>
      </c>
      <c r="E27" s="22">
        <v>8</v>
      </c>
      <c r="F27" s="21">
        <v>9</v>
      </c>
      <c r="G27" s="23">
        <v>10</v>
      </c>
      <c r="H27" s="54">
        <v>11</v>
      </c>
      <c r="I27" s="52">
        <v>12</v>
      </c>
      <c r="J27" s="23">
        <v>13</v>
      </c>
      <c r="K27" s="54">
        <v>14</v>
      </c>
      <c r="L27" s="52">
        <v>15</v>
      </c>
      <c r="M27" s="23">
        <v>16</v>
      </c>
      <c r="N27" s="54">
        <v>17</v>
      </c>
      <c r="O27" s="18"/>
    </row>
    <row r="28" spans="1:15" ht="17.25" customHeight="1">
      <c r="A28" s="19" t="s">
        <v>25</v>
      </c>
      <c r="B28" s="20" t="s">
        <v>21</v>
      </c>
      <c r="C28" s="52">
        <v>4</v>
      </c>
      <c r="D28" s="53">
        <v>5</v>
      </c>
      <c r="E28" s="22">
        <v>6</v>
      </c>
      <c r="F28" s="21">
        <v>7</v>
      </c>
      <c r="G28" s="23">
        <v>8</v>
      </c>
      <c r="H28" s="54">
        <v>9</v>
      </c>
      <c r="I28" s="52">
        <v>10</v>
      </c>
      <c r="J28" s="23">
        <v>11</v>
      </c>
      <c r="K28" s="54">
        <v>12</v>
      </c>
      <c r="L28" s="52">
        <v>13</v>
      </c>
      <c r="M28" s="23">
        <v>14</v>
      </c>
      <c r="N28" s="54">
        <v>15</v>
      </c>
      <c r="O28" s="18"/>
    </row>
    <row r="29" spans="1:15" ht="17.25" customHeight="1">
      <c r="A29" s="19" t="s">
        <v>26</v>
      </c>
      <c r="B29" s="20" t="s">
        <v>21</v>
      </c>
      <c r="C29" s="52"/>
      <c r="D29" s="53"/>
      <c r="E29" s="22"/>
      <c r="F29" s="21"/>
      <c r="G29" s="23"/>
      <c r="H29" s="54"/>
      <c r="I29" s="52"/>
      <c r="J29" s="23"/>
      <c r="K29" s="54"/>
      <c r="L29" s="52"/>
      <c r="M29" s="23"/>
      <c r="N29" s="54"/>
      <c r="O29" s="18"/>
    </row>
    <row r="30" spans="1:15" ht="17.25" customHeight="1">
      <c r="A30" s="19" t="s">
        <v>27</v>
      </c>
      <c r="B30" s="20" t="s">
        <v>21</v>
      </c>
      <c r="C30" s="52"/>
      <c r="D30" s="53"/>
      <c r="E30" s="22"/>
      <c r="F30" s="21"/>
      <c r="G30" s="23"/>
      <c r="H30" s="54"/>
      <c r="I30" s="52"/>
      <c r="J30" s="23"/>
      <c r="K30" s="54"/>
      <c r="L30" s="52"/>
      <c r="M30" s="23"/>
      <c r="N30" s="54"/>
      <c r="O30" s="18"/>
    </row>
    <row r="31" spans="1:15" ht="43.5" customHeight="1">
      <c r="A31" s="19" t="s">
        <v>28</v>
      </c>
      <c r="B31" s="20" t="s">
        <v>21</v>
      </c>
      <c r="C31" s="52">
        <v>18</v>
      </c>
      <c r="D31" s="53">
        <v>19</v>
      </c>
      <c r="E31" s="22">
        <v>20</v>
      </c>
      <c r="F31" s="21">
        <v>21</v>
      </c>
      <c r="G31" s="23">
        <v>22</v>
      </c>
      <c r="H31" s="54">
        <v>23</v>
      </c>
      <c r="I31" s="52">
        <v>24</v>
      </c>
      <c r="J31" s="23">
        <v>25</v>
      </c>
      <c r="K31" s="54">
        <v>26</v>
      </c>
      <c r="L31" s="52">
        <v>27</v>
      </c>
      <c r="M31" s="23">
        <v>28</v>
      </c>
      <c r="N31" s="54">
        <v>29</v>
      </c>
      <c r="O31" s="18"/>
    </row>
    <row r="32" spans="1:15" ht="17.25" customHeight="1">
      <c r="A32" s="19" t="s">
        <v>29</v>
      </c>
      <c r="B32" s="20" t="s">
        <v>21</v>
      </c>
      <c r="C32" s="52">
        <v>44</v>
      </c>
      <c r="D32" s="53">
        <v>45</v>
      </c>
      <c r="E32" s="22">
        <v>46</v>
      </c>
      <c r="F32" s="21">
        <v>47</v>
      </c>
      <c r="G32" s="23">
        <v>48</v>
      </c>
      <c r="H32" s="54">
        <v>49</v>
      </c>
      <c r="I32" s="52">
        <v>50</v>
      </c>
      <c r="J32" s="23">
        <v>51</v>
      </c>
      <c r="K32" s="54">
        <v>52</v>
      </c>
      <c r="L32" s="52">
        <v>53</v>
      </c>
      <c r="M32" s="23">
        <v>54</v>
      </c>
      <c r="N32" s="54">
        <v>55</v>
      </c>
      <c r="O32" s="18"/>
    </row>
    <row r="33" spans="1:15" ht="23.25" customHeight="1">
      <c r="A33" s="19" t="s">
        <v>30</v>
      </c>
      <c r="B33" s="20" t="s">
        <v>21</v>
      </c>
      <c r="C33" s="52">
        <v>181</v>
      </c>
      <c r="D33" s="53">
        <v>182</v>
      </c>
      <c r="E33" s="22">
        <v>183</v>
      </c>
      <c r="F33" s="21">
        <v>184</v>
      </c>
      <c r="G33" s="23">
        <v>185</v>
      </c>
      <c r="H33" s="54">
        <v>186</v>
      </c>
      <c r="I33" s="52">
        <v>187</v>
      </c>
      <c r="J33" s="23">
        <v>188</v>
      </c>
      <c r="K33" s="54">
        <v>189</v>
      </c>
      <c r="L33" s="52">
        <v>190</v>
      </c>
      <c r="M33" s="23">
        <v>191</v>
      </c>
      <c r="N33" s="54">
        <v>192</v>
      </c>
      <c r="O33" s="18"/>
    </row>
    <row r="34" spans="1:15" ht="17.25" customHeight="1">
      <c r="A34" s="19" t="s">
        <v>31</v>
      </c>
      <c r="B34" s="20" t="s">
        <v>21</v>
      </c>
      <c r="C34" s="52">
        <v>121</v>
      </c>
      <c r="D34" s="53">
        <v>126</v>
      </c>
      <c r="E34" s="22">
        <v>127</v>
      </c>
      <c r="F34" s="21">
        <v>129</v>
      </c>
      <c r="G34" s="23">
        <v>130</v>
      </c>
      <c r="H34" s="54">
        <v>131</v>
      </c>
      <c r="I34" s="52">
        <v>132</v>
      </c>
      <c r="J34" s="23">
        <v>133</v>
      </c>
      <c r="K34" s="54">
        <v>134</v>
      </c>
      <c r="L34" s="52">
        <v>135</v>
      </c>
      <c r="M34" s="23">
        <v>136</v>
      </c>
      <c r="N34" s="54">
        <v>137</v>
      </c>
      <c r="O34" s="18"/>
    </row>
    <row r="35" spans="1:15" ht="21.75" customHeight="1">
      <c r="A35" s="19" t="s">
        <v>32</v>
      </c>
      <c r="B35" s="20" t="s">
        <v>21</v>
      </c>
      <c r="C35" s="52"/>
      <c r="D35" s="53"/>
      <c r="E35" s="22"/>
      <c r="F35" s="21"/>
      <c r="G35" s="23"/>
      <c r="H35" s="54"/>
      <c r="I35" s="52"/>
      <c r="J35" s="23"/>
      <c r="K35" s="54"/>
      <c r="L35" s="52"/>
      <c r="M35" s="23"/>
      <c r="N35" s="54"/>
      <c r="O35" s="18"/>
    </row>
    <row r="36" spans="1:15" ht="17.25" customHeight="1">
      <c r="A36" s="19" t="s">
        <v>33</v>
      </c>
      <c r="B36" s="20" t="s">
        <v>21</v>
      </c>
      <c r="C36" s="52">
        <v>118</v>
      </c>
      <c r="D36" s="53">
        <v>131</v>
      </c>
      <c r="E36" s="22">
        <v>132</v>
      </c>
      <c r="F36" s="21">
        <v>133</v>
      </c>
      <c r="G36" s="23">
        <v>134</v>
      </c>
      <c r="H36" s="54">
        <v>135</v>
      </c>
      <c r="I36" s="52">
        <v>136</v>
      </c>
      <c r="J36" s="23">
        <v>137</v>
      </c>
      <c r="K36" s="54">
        <v>138</v>
      </c>
      <c r="L36" s="52">
        <v>139</v>
      </c>
      <c r="M36" s="23">
        <v>140</v>
      </c>
      <c r="N36" s="54">
        <v>141</v>
      </c>
      <c r="O36" s="55"/>
    </row>
    <row r="37" spans="1:15" s="5" customFormat="1" ht="25.5" customHeight="1">
      <c r="A37" s="51" t="s">
        <v>35</v>
      </c>
      <c r="B37" s="20" t="s">
        <v>21</v>
      </c>
      <c r="C37" s="52">
        <v>5</v>
      </c>
      <c r="D37" s="53">
        <v>5</v>
      </c>
      <c r="E37" s="22">
        <v>5</v>
      </c>
      <c r="F37" s="21">
        <v>5</v>
      </c>
      <c r="G37" s="23">
        <v>5</v>
      </c>
      <c r="H37" s="54">
        <v>5</v>
      </c>
      <c r="I37" s="52">
        <v>5</v>
      </c>
      <c r="J37" s="23">
        <v>5</v>
      </c>
      <c r="K37" s="54">
        <v>5</v>
      </c>
      <c r="L37" s="52">
        <v>5</v>
      </c>
      <c r="M37" s="23">
        <v>5</v>
      </c>
      <c r="N37" s="54">
        <v>5</v>
      </c>
      <c r="O37" s="55"/>
    </row>
    <row r="38" spans="1:15" s="5" customFormat="1" ht="25.5" customHeight="1">
      <c r="A38" s="56" t="s">
        <v>36</v>
      </c>
      <c r="B38" s="29" t="s">
        <v>21</v>
      </c>
      <c r="C38" s="57">
        <v>3</v>
      </c>
      <c r="D38" s="58">
        <v>2</v>
      </c>
      <c r="E38" s="59">
        <v>3</v>
      </c>
      <c r="F38" s="60">
        <v>4</v>
      </c>
      <c r="G38" s="61">
        <v>4</v>
      </c>
      <c r="H38" s="62">
        <v>4</v>
      </c>
      <c r="I38" s="57">
        <v>4</v>
      </c>
      <c r="J38" s="61">
        <v>4</v>
      </c>
      <c r="K38" s="62">
        <v>4</v>
      </c>
      <c r="L38" s="57">
        <v>4</v>
      </c>
      <c r="M38" s="61">
        <v>4</v>
      </c>
      <c r="N38" s="62">
        <v>4</v>
      </c>
      <c r="O38" s="55"/>
    </row>
    <row r="39" spans="1:15" ht="24" customHeight="1">
      <c r="A39" s="34" t="s">
        <v>37</v>
      </c>
      <c r="B39" s="35" t="s">
        <v>17</v>
      </c>
      <c r="C39" s="36">
        <f aca="true" t="shared" si="3" ref="C39:N39">(C40+C41+C42+C43+C44)</f>
        <v>3613</v>
      </c>
      <c r="D39" s="36">
        <f t="shared" si="3"/>
        <v>3727</v>
      </c>
      <c r="E39" s="37">
        <f t="shared" si="3"/>
        <v>3794</v>
      </c>
      <c r="F39" s="38">
        <f t="shared" si="3"/>
        <v>3877</v>
      </c>
      <c r="G39" s="38">
        <f t="shared" si="3"/>
        <v>3959</v>
      </c>
      <c r="H39" s="39">
        <f t="shared" si="3"/>
        <v>4041</v>
      </c>
      <c r="I39" s="40">
        <f t="shared" si="3"/>
        <v>4123</v>
      </c>
      <c r="J39" s="40">
        <f t="shared" si="3"/>
        <v>4205</v>
      </c>
      <c r="K39" s="39">
        <f t="shared" si="3"/>
        <v>4287</v>
      </c>
      <c r="L39" s="40">
        <f t="shared" si="3"/>
        <v>4369</v>
      </c>
      <c r="M39" s="40">
        <f t="shared" si="3"/>
        <v>4451</v>
      </c>
      <c r="N39" s="63">
        <f t="shared" si="3"/>
        <v>4533</v>
      </c>
      <c r="O39" s="55"/>
    </row>
    <row r="40" spans="1:15" ht="24.75" customHeight="1">
      <c r="A40" s="51" t="s">
        <v>38</v>
      </c>
      <c r="B40" s="20" t="s">
        <v>17</v>
      </c>
      <c r="C40" s="52">
        <v>2301</v>
      </c>
      <c r="D40" s="53">
        <v>2373</v>
      </c>
      <c r="E40" s="22">
        <v>2445</v>
      </c>
      <c r="F40" s="21">
        <v>2517</v>
      </c>
      <c r="G40" s="23">
        <v>2589</v>
      </c>
      <c r="H40" s="54">
        <v>2661</v>
      </c>
      <c r="I40" s="52">
        <v>2733</v>
      </c>
      <c r="J40" s="23">
        <v>2805</v>
      </c>
      <c r="K40" s="54">
        <v>2877</v>
      </c>
      <c r="L40" s="52">
        <v>2949</v>
      </c>
      <c r="M40" s="23">
        <v>3021</v>
      </c>
      <c r="N40" s="54">
        <v>3093</v>
      </c>
      <c r="O40" s="55"/>
    </row>
    <row r="41" spans="1:15" ht="24.75" customHeight="1">
      <c r="A41" s="51" t="s">
        <v>39</v>
      </c>
      <c r="B41" s="20" t="s">
        <v>17</v>
      </c>
      <c r="C41" s="52">
        <v>511</v>
      </c>
      <c r="D41" s="53">
        <v>536</v>
      </c>
      <c r="E41" s="22">
        <v>544</v>
      </c>
      <c r="F41" s="21">
        <v>553</v>
      </c>
      <c r="G41" s="23">
        <v>561</v>
      </c>
      <c r="H41" s="54">
        <v>569</v>
      </c>
      <c r="I41" s="52">
        <v>577</v>
      </c>
      <c r="J41" s="23">
        <v>585</v>
      </c>
      <c r="K41" s="54">
        <v>593</v>
      </c>
      <c r="L41" s="52">
        <v>601</v>
      </c>
      <c r="M41" s="23">
        <v>609</v>
      </c>
      <c r="N41" s="54">
        <v>617</v>
      </c>
      <c r="O41" s="55"/>
    </row>
    <row r="42" spans="1:15" ht="24.75" customHeight="1">
      <c r="A42" s="51" t="s">
        <v>40</v>
      </c>
      <c r="B42" s="20" t="s">
        <v>17</v>
      </c>
      <c r="C42" s="52">
        <v>776</v>
      </c>
      <c r="D42" s="53">
        <v>793</v>
      </c>
      <c r="E42" s="22">
        <v>780</v>
      </c>
      <c r="F42" s="21">
        <v>782</v>
      </c>
      <c r="G42" s="23">
        <v>784</v>
      </c>
      <c r="H42" s="54">
        <v>786</v>
      </c>
      <c r="I42" s="52">
        <v>788</v>
      </c>
      <c r="J42" s="23">
        <v>790</v>
      </c>
      <c r="K42" s="54">
        <v>792</v>
      </c>
      <c r="L42" s="52">
        <v>794</v>
      </c>
      <c r="M42" s="23">
        <v>796</v>
      </c>
      <c r="N42" s="54">
        <v>798</v>
      </c>
      <c r="O42" s="55"/>
    </row>
    <row r="43" spans="1:15" ht="24.75" customHeight="1">
      <c r="A43" s="51" t="s">
        <v>41</v>
      </c>
      <c r="B43" s="20" t="s">
        <v>17</v>
      </c>
      <c r="C43" s="52">
        <v>19</v>
      </c>
      <c r="D43" s="53">
        <v>19</v>
      </c>
      <c r="E43" s="22">
        <v>19</v>
      </c>
      <c r="F43" s="21">
        <v>19</v>
      </c>
      <c r="G43" s="23">
        <v>19</v>
      </c>
      <c r="H43" s="54">
        <v>19</v>
      </c>
      <c r="I43" s="52">
        <v>19</v>
      </c>
      <c r="J43" s="23">
        <v>19</v>
      </c>
      <c r="K43" s="54">
        <v>19</v>
      </c>
      <c r="L43" s="52">
        <v>19</v>
      </c>
      <c r="M43" s="23">
        <v>19</v>
      </c>
      <c r="N43" s="54">
        <v>19</v>
      </c>
      <c r="O43" s="55"/>
    </row>
    <row r="44" spans="1:15" ht="24.75" customHeight="1">
      <c r="A44" s="51" t="s">
        <v>42</v>
      </c>
      <c r="B44" s="20" t="s">
        <v>17</v>
      </c>
      <c r="C44" s="52">
        <v>6</v>
      </c>
      <c r="D44" s="53">
        <v>6</v>
      </c>
      <c r="E44" s="22">
        <v>6</v>
      </c>
      <c r="F44" s="21">
        <v>6</v>
      </c>
      <c r="G44" s="23">
        <v>6</v>
      </c>
      <c r="H44" s="54">
        <v>6</v>
      </c>
      <c r="I44" s="52">
        <v>6</v>
      </c>
      <c r="J44" s="23">
        <v>6</v>
      </c>
      <c r="K44" s="54">
        <v>6</v>
      </c>
      <c r="L44" s="52">
        <v>6</v>
      </c>
      <c r="M44" s="23">
        <v>6</v>
      </c>
      <c r="N44" s="54">
        <v>6</v>
      </c>
      <c r="O44" s="55"/>
    </row>
    <row r="45" spans="1:15" ht="34.5" customHeight="1">
      <c r="A45" s="19" t="s">
        <v>43</v>
      </c>
      <c r="B45" s="20" t="s">
        <v>44</v>
      </c>
      <c r="C45" s="64">
        <f aca="true" t="shared" si="4" ref="C45:N45">IF((ISERROR(C39/C113)),0,(C39/C113)*100)</f>
        <v>51.37210294326745</v>
      </c>
      <c r="D45" s="64">
        <f t="shared" si="4"/>
        <v>54.69621367772234</v>
      </c>
      <c r="E45" s="65">
        <f t="shared" si="4"/>
        <v>55.58974358974359</v>
      </c>
      <c r="F45" s="66">
        <f t="shared" si="4"/>
        <v>56.35174418604652</v>
      </c>
      <c r="G45" s="66">
        <f t="shared" si="4"/>
        <v>57.426747896721785</v>
      </c>
      <c r="H45" s="65">
        <f t="shared" si="4"/>
        <v>58.53128621089224</v>
      </c>
      <c r="I45" s="66">
        <f t="shared" si="4"/>
        <v>59.693065006515134</v>
      </c>
      <c r="J45" s="66">
        <f t="shared" si="4"/>
        <v>60.76589595375722</v>
      </c>
      <c r="K45" s="65">
        <f t="shared" si="4"/>
        <v>61.82578598211711</v>
      </c>
      <c r="L45" s="66">
        <f t="shared" si="4"/>
        <v>62.8452243958573</v>
      </c>
      <c r="M45" s="66">
        <f t="shared" si="4"/>
        <v>63.72226198997852</v>
      </c>
      <c r="N45" s="67">
        <f t="shared" si="4"/>
        <v>64.78490781763612</v>
      </c>
      <c r="O45" s="55"/>
    </row>
    <row r="46" spans="1:15" ht="54" customHeight="1">
      <c r="A46" s="19" t="s">
        <v>45</v>
      </c>
      <c r="B46" s="20" t="s">
        <v>17</v>
      </c>
      <c r="C46" s="68">
        <v>3548</v>
      </c>
      <c r="D46" s="69">
        <v>3615</v>
      </c>
      <c r="E46" s="70">
        <v>3682</v>
      </c>
      <c r="F46" s="71">
        <v>3749</v>
      </c>
      <c r="G46" s="72">
        <v>3816</v>
      </c>
      <c r="H46" s="73">
        <v>3883</v>
      </c>
      <c r="I46" s="74">
        <v>3950</v>
      </c>
      <c r="J46" s="72">
        <v>4017</v>
      </c>
      <c r="K46" s="73">
        <v>4084</v>
      </c>
      <c r="L46" s="74">
        <v>4151</v>
      </c>
      <c r="M46" s="72">
        <v>4218</v>
      </c>
      <c r="N46" s="73">
        <v>4285</v>
      </c>
      <c r="O46" s="55"/>
    </row>
    <row r="47" spans="1:15" ht="48.75" customHeight="1">
      <c r="A47" s="51" t="s">
        <v>46</v>
      </c>
      <c r="B47" s="20" t="s">
        <v>17</v>
      </c>
      <c r="C47" s="68">
        <v>5557</v>
      </c>
      <c r="D47" s="69">
        <v>5605</v>
      </c>
      <c r="E47" s="70">
        <v>5653</v>
      </c>
      <c r="F47" s="71">
        <v>5701</v>
      </c>
      <c r="G47" s="72">
        <v>5749</v>
      </c>
      <c r="H47" s="73">
        <v>5797</v>
      </c>
      <c r="I47" s="74">
        <v>5845</v>
      </c>
      <c r="J47" s="72">
        <v>5893</v>
      </c>
      <c r="K47" s="73">
        <v>5941</v>
      </c>
      <c r="L47" s="74">
        <v>5989</v>
      </c>
      <c r="M47" s="72">
        <v>6037</v>
      </c>
      <c r="N47" s="73">
        <v>6085</v>
      </c>
      <c r="O47" s="55"/>
    </row>
    <row r="48" spans="1:15" ht="29.25" customHeight="1">
      <c r="A48" s="51" t="s">
        <v>47</v>
      </c>
      <c r="B48" s="20" t="s">
        <v>17</v>
      </c>
      <c r="C48" s="68">
        <v>2446</v>
      </c>
      <c r="D48" s="69">
        <v>2186</v>
      </c>
      <c r="E48" s="70">
        <v>2215</v>
      </c>
      <c r="F48" s="71">
        <v>2240</v>
      </c>
      <c r="G48" s="72">
        <v>2241</v>
      </c>
      <c r="H48" s="73">
        <v>2242</v>
      </c>
      <c r="I48" s="74">
        <v>2221</v>
      </c>
      <c r="J48" s="72">
        <v>2248</v>
      </c>
      <c r="K48" s="73">
        <v>2250</v>
      </c>
      <c r="L48" s="74">
        <v>2229</v>
      </c>
      <c r="M48" s="72">
        <v>2254</v>
      </c>
      <c r="N48" s="73">
        <v>2260</v>
      </c>
      <c r="O48" s="55"/>
    </row>
    <row r="49" spans="1:15" ht="23.25" customHeight="1">
      <c r="A49" s="28" t="s">
        <v>48</v>
      </c>
      <c r="B49" s="29" t="s">
        <v>21</v>
      </c>
      <c r="C49" s="75">
        <f aca="true" t="shared" si="5" ref="C49:N49">IF((ISERROR(C9/C109*1000)),0,(C9/C109*1000)*10)</f>
        <v>329.29803956997023</v>
      </c>
      <c r="D49" s="76">
        <f t="shared" si="5"/>
        <v>344.40622737147</v>
      </c>
      <c r="E49" s="77">
        <f t="shared" si="5"/>
        <v>353.2911018777104</v>
      </c>
      <c r="F49" s="78">
        <f t="shared" si="5"/>
        <v>362.4442218377197</v>
      </c>
      <c r="G49" s="78">
        <f t="shared" si="5"/>
        <v>369.6790348281357</v>
      </c>
      <c r="H49" s="77">
        <f t="shared" si="5"/>
        <v>376.911871813547</v>
      </c>
      <c r="I49" s="78">
        <f t="shared" si="5"/>
        <v>385.3001597808719</v>
      </c>
      <c r="J49" s="78">
        <f t="shared" si="5"/>
        <v>392.44318700374185</v>
      </c>
      <c r="K49" s="77">
        <f t="shared" si="5"/>
        <v>399.58034940473476</v>
      </c>
      <c r="L49" s="78">
        <f t="shared" si="5"/>
        <v>408.23798627002293</v>
      </c>
      <c r="M49" s="78">
        <f t="shared" si="5"/>
        <v>415.2755545392179</v>
      </c>
      <c r="N49" s="79">
        <f t="shared" si="5"/>
        <v>422.2841734838445</v>
      </c>
      <c r="O49" s="55"/>
    </row>
    <row r="50" spans="1:15" ht="24.75" customHeight="1">
      <c r="A50" s="80" t="s">
        <v>49</v>
      </c>
      <c r="B50" s="35" t="s">
        <v>50</v>
      </c>
      <c r="C50" s="81">
        <f aca="true" t="shared" si="6" ref="C50:N50">C51+C64+C77+C78</f>
        <v>3794493.4</v>
      </c>
      <c r="D50" s="81">
        <f t="shared" si="6"/>
        <v>4347870.600000001</v>
      </c>
      <c r="E50" s="82">
        <f t="shared" si="6"/>
        <v>4524731.6</v>
      </c>
      <c r="F50" s="83">
        <f t="shared" si="6"/>
        <v>4697670.899999999</v>
      </c>
      <c r="G50" s="83">
        <f t="shared" si="6"/>
        <v>4754943.399999999</v>
      </c>
      <c r="H50" s="84">
        <f t="shared" si="6"/>
        <v>4812215.866666667</v>
      </c>
      <c r="I50" s="85">
        <f t="shared" si="6"/>
        <v>4937577.800000001</v>
      </c>
      <c r="J50" s="85">
        <f t="shared" si="6"/>
        <v>5055872</v>
      </c>
      <c r="K50" s="84">
        <f t="shared" si="6"/>
        <v>5164160.899999999</v>
      </c>
      <c r="L50" s="85">
        <f t="shared" si="6"/>
        <v>5232995</v>
      </c>
      <c r="M50" s="85">
        <f t="shared" si="6"/>
        <v>5445415.7</v>
      </c>
      <c r="N50" s="84">
        <f t="shared" si="6"/>
        <v>5657936.399999999</v>
      </c>
      <c r="O50" s="55"/>
    </row>
    <row r="51" spans="1:15" s="5" customFormat="1" ht="24.75" customHeight="1">
      <c r="A51" s="51" t="s">
        <v>51</v>
      </c>
      <c r="B51" s="20" t="s">
        <v>52</v>
      </c>
      <c r="C51" s="64">
        <f aca="true" t="shared" si="7" ref="C51:N51">C53+C54+C55+C56+C57+C58+C59+C63+C60+C61+C62</f>
        <v>3001627.6</v>
      </c>
      <c r="D51" s="64">
        <f t="shared" si="7"/>
        <v>3526246.1</v>
      </c>
      <c r="E51" s="64">
        <f t="shared" si="7"/>
        <v>3674348.4</v>
      </c>
      <c r="F51" s="64">
        <f t="shared" si="7"/>
        <v>3818529</v>
      </c>
      <c r="G51" s="64">
        <f t="shared" si="7"/>
        <v>3847042.8</v>
      </c>
      <c r="H51" s="64">
        <f t="shared" si="7"/>
        <v>3875556.5666666673</v>
      </c>
      <c r="I51" s="64">
        <f t="shared" si="7"/>
        <v>3980434.6</v>
      </c>
      <c r="J51" s="64">
        <f t="shared" si="7"/>
        <v>4078962.1</v>
      </c>
      <c r="K51" s="64">
        <f t="shared" si="7"/>
        <v>4177489.6</v>
      </c>
      <c r="L51" s="64">
        <f t="shared" si="7"/>
        <v>4242856.5</v>
      </c>
      <c r="M51" s="64">
        <f t="shared" si="7"/>
        <v>4435452.7</v>
      </c>
      <c r="N51" s="67">
        <f t="shared" si="7"/>
        <v>4628048.899999999</v>
      </c>
      <c r="O51" s="55"/>
    </row>
    <row r="52" spans="1:15" ht="18" customHeight="1">
      <c r="A52" s="19" t="s">
        <v>22</v>
      </c>
      <c r="B52" s="20"/>
      <c r="C52" s="86"/>
      <c r="D52" s="64"/>
      <c r="E52" s="65"/>
      <c r="F52" s="66"/>
      <c r="G52" s="87"/>
      <c r="H52" s="67"/>
      <c r="I52" s="86"/>
      <c r="J52" s="87"/>
      <c r="K52" s="67"/>
      <c r="L52" s="86"/>
      <c r="M52" s="87"/>
      <c r="N52" s="67"/>
      <c r="O52" s="55"/>
    </row>
    <row r="53" spans="1:15" ht="21.75" customHeight="1">
      <c r="A53" s="19" t="s">
        <v>23</v>
      </c>
      <c r="B53" s="20" t="s">
        <v>52</v>
      </c>
      <c r="C53" s="88">
        <v>244719</v>
      </c>
      <c r="D53" s="89">
        <v>261235.9</v>
      </c>
      <c r="E53" s="26">
        <v>267752.8</v>
      </c>
      <c r="F53" s="25">
        <v>274269.7</v>
      </c>
      <c r="G53" s="27">
        <v>274786.6</v>
      </c>
      <c r="H53" s="90">
        <v>275303.5</v>
      </c>
      <c r="I53" s="88">
        <v>278820.4</v>
      </c>
      <c r="J53" s="27">
        <v>280337.3</v>
      </c>
      <c r="K53" s="90">
        <v>281854.2</v>
      </c>
      <c r="L53" s="88">
        <v>282000</v>
      </c>
      <c r="M53" s="27">
        <v>282854.2</v>
      </c>
      <c r="N53" s="90">
        <v>283708.4</v>
      </c>
      <c r="O53" s="55"/>
    </row>
    <row r="54" spans="1:15" ht="21" customHeight="1">
      <c r="A54" s="19" t="s">
        <v>24</v>
      </c>
      <c r="B54" s="20" t="s">
        <v>52</v>
      </c>
      <c r="C54" s="88">
        <v>431147.6</v>
      </c>
      <c r="D54" s="89">
        <v>458293.1</v>
      </c>
      <c r="E54" s="26">
        <v>497181.9</v>
      </c>
      <c r="F54" s="25">
        <v>528241.8</v>
      </c>
      <c r="G54" s="27">
        <v>531259</v>
      </c>
      <c r="H54" s="90">
        <v>534276.166666667</v>
      </c>
      <c r="I54" s="88">
        <v>536293.3</v>
      </c>
      <c r="J54" s="27">
        <v>540310</v>
      </c>
      <c r="K54" s="90">
        <v>544326.7</v>
      </c>
      <c r="L54" s="88">
        <v>546344</v>
      </c>
      <c r="M54" s="27">
        <v>546361.3</v>
      </c>
      <c r="N54" s="90">
        <v>546378.6</v>
      </c>
      <c r="O54" s="55"/>
    </row>
    <row r="55" spans="1:15" ht="18" customHeight="1">
      <c r="A55" s="19" t="s">
        <v>25</v>
      </c>
      <c r="B55" s="20" t="s">
        <v>52</v>
      </c>
      <c r="C55" s="88">
        <v>1254.6</v>
      </c>
      <c r="D55" s="89">
        <v>1360.8</v>
      </c>
      <c r="E55" s="26">
        <v>1467</v>
      </c>
      <c r="F55" s="25">
        <v>1573.2</v>
      </c>
      <c r="G55" s="27">
        <v>1679.4</v>
      </c>
      <c r="H55" s="90">
        <v>1785.6</v>
      </c>
      <c r="I55" s="88">
        <v>1891.8</v>
      </c>
      <c r="J55" s="27">
        <v>1998</v>
      </c>
      <c r="K55" s="90">
        <v>2104.2</v>
      </c>
      <c r="L55" s="88">
        <v>2210.4</v>
      </c>
      <c r="M55" s="27">
        <v>2216.6</v>
      </c>
      <c r="N55" s="90">
        <v>2222.8</v>
      </c>
      <c r="O55" s="55"/>
    </row>
    <row r="56" spans="1:15" ht="18" customHeight="1">
      <c r="A56" s="19" t="s">
        <v>26</v>
      </c>
      <c r="B56" s="20" t="s">
        <v>52</v>
      </c>
      <c r="C56" s="88"/>
      <c r="D56" s="89"/>
      <c r="E56" s="26"/>
      <c r="F56" s="25"/>
      <c r="G56" s="27"/>
      <c r="H56" s="90"/>
      <c r="I56" s="88"/>
      <c r="J56" s="27"/>
      <c r="K56" s="90"/>
      <c r="L56" s="88"/>
      <c r="M56" s="27"/>
      <c r="N56" s="90"/>
      <c r="O56" s="55"/>
    </row>
    <row r="57" spans="1:15" ht="18" customHeight="1">
      <c r="A57" s="19" t="s">
        <v>27</v>
      </c>
      <c r="B57" s="20" t="s">
        <v>52</v>
      </c>
      <c r="C57" s="88"/>
      <c r="D57" s="89"/>
      <c r="E57" s="26"/>
      <c r="F57" s="25"/>
      <c r="G57" s="27"/>
      <c r="H57" s="90"/>
      <c r="I57" s="88"/>
      <c r="J57" s="27"/>
      <c r="K57" s="90"/>
      <c r="L57" s="88"/>
      <c r="M57" s="27"/>
      <c r="N57" s="90"/>
      <c r="O57" s="55"/>
    </row>
    <row r="58" spans="1:15" ht="46.5" customHeight="1">
      <c r="A58" s="19" t="s">
        <v>28</v>
      </c>
      <c r="B58" s="20" t="s">
        <v>52</v>
      </c>
      <c r="C58" s="88">
        <v>85812.2</v>
      </c>
      <c r="D58" s="89">
        <v>92990</v>
      </c>
      <c r="E58" s="26">
        <v>100167.8</v>
      </c>
      <c r="F58" s="25">
        <v>107345.6</v>
      </c>
      <c r="G58" s="27">
        <v>108523.4</v>
      </c>
      <c r="H58" s="90">
        <v>109701.2</v>
      </c>
      <c r="I58" s="88">
        <v>112879</v>
      </c>
      <c r="J58" s="27">
        <v>113056.8</v>
      </c>
      <c r="K58" s="90">
        <v>113234.6</v>
      </c>
      <c r="L58" s="88">
        <v>113412.4</v>
      </c>
      <c r="M58" s="27">
        <v>113590.2</v>
      </c>
      <c r="N58" s="90">
        <v>113768</v>
      </c>
      <c r="O58" s="55"/>
    </row>
    <row r="59" spans="1:15" ht="18" customHeight="1">
      <c r="A59" s="19" t="s">
        <v>29</v>
      </c>
      <c r="B59" s="20" t="s">
        <v>52</v>
      </c>
      <c r="C59" s="88"/>
      <c r="D59" s="89"/>
      <c r="E59" s="26"/>
      <c r="F59" s="25"/>
      <c r="G59" s="27"/>
      <c r="H59" s="90"/>
      <c r="I59" s="88"/>
      <c r="J59" s="27"/>
      <c r="K59" s="90"/>
      <c r="L59" s="88"/>
      <c r="M59" s="27"/>
      <c r="N59" s="90"/>
      <c r="O59" s="55"/>
    </row>
    <row r="60" spans="1:15" ht="21.75" customHeight="1">
      <c r="A60" s="19" t="s">
        <v>30</v>
      </c>
      <c r="B60" s="20" t="s">
        <v>52</v>
      </c>
      <c r="C60" s="88">
        <v>823721.4</v>
      </c>
      <c r="D60" s="89">
        <v>867385.3</v>
      </c>
      <c r="E60" s="26">
        <v>891049.2</v>
      </c>
      <c r="F60" s="25">
        <v>924713.1</v>
      </c>
      <c r="G60" s="27">
        <v>940346.4</v>
      </c>
      <c r="H60" s="90">
        <v>955979.7</v>
      </c>
      <c r="I60" s="88">
        <v>1005704.8</v>
      </c>
      <c r="J60" s="27">
        <v>1009368.7</v>
      </c>
      <c r="K60" s="90">
        <v>1013032.6</v>
      </c>
      <c r="L60" s="88">
        <v>1016696.5</v>
      </c>
      <c r="M60" s="27">
        <v>1017360.4</v>
      </c>
      <c r="N60" s="90">
        <v>1018024.3</v>
      </c>
      <c r="O60" s="55"/>
    </row>
    <row r="61" spans="1:15" ht="18" customHeight="1">
      <c r="A61" s="19" t="s">
        <v>31</v>
      </c>
      <c r="B61" s="20" t="s">
        <v>52</v>
      </c>
      <c r="C61" s="88">
        <v>116205.7</v>
      </c>
      <c r="D61" s="89">
        <v>124222.4</v>
      </c>
      <c r="E61" s="26">
        <v>132239.1</v>
      </c>
      <c r="F61" s="25">
        <v>140255.8</v>
      </c>
      <c r="G61" s="27">
        <v>148272.5</v>
      </c>
      <c r="H61" s="90">
        <v>156289.2</v>
      </c>
      <c r="I61" s="88">
        <v>156305.6</v>
      </c>
      <c r="J61" s="27">
        <v>156332.6</v>
      </c>
      <c r="K61" s="90">
        <v>156359.6</v>
      </c>
      <c r="L61" s="88">
        <v>157356</v>
      </c>
      <c r="M61" s="27">
        <v>157372</v>
      </c>
      <c r="N61" s="90">
        <v>157388</v>
      </c>
      <c r="O61" s="55"/>
    </row>
    <row r="62" spans="1:15" ht="21" customHeight="1">
      <c r="A62" s="19" t="s">
        <v>32</v>
      </c>
      <c r="B62" s="20" t="s">
        <v>52</v>
      </c>
      <c r="C62" s="88"/>
      <c r="D62" s="89"/>
      <c r="E62" s="26"/>
      <c r="F62" s="25"/>
      <c r="G62" s="27"/>
      <c r="H62" s="90"/>
      <c r="I62" s="88"/>
      <c r="J62" s="27"/>
      <c r="K62" s="90"/>
      <c r="L62" s="88"/>
      <c r="M62" s="27"/>
      <c r="N62" s="90"/>
      <c r="O62" s="55"/>
    </row>
    <row r="63" spans="1:15" ht="18" customHeight="1">
      <c r="A63" s="19" t="s">
        <v>33</v>
      </c>
      <c r="B63" s="20" t="s">
        <v>52</v>
      </c>
      <c r="C63" s="88">
        <v>1298767.1</v>
      </c>
      <c r="D63" s="89">
        <v>1720758.6</v>
      </c>
      <c r="E63" s="26">
        <v>1784490.6</v>
      </c>
      <c r="F63" s="25">
        <v>1842129.8</v>
      </c>
      <c r="G63" s="27">
        <v>1842175.5</v>
      </c>
      <c r="H63" s="90">
        <v>1842221.2</v>
      </c>
      <c r="I63" s="88">
        <v>1888539.7</v>
      </c>
      <c r="J63" s="27">
        <v>1977558.7</v>
      </c>
      <c r="K63" s="90">
        <v>2066577.7</v>
      </c>
      <c r="L63" s="88">
        <v>2124837.2</v>
      </c>
      <c r="M63" s="27">
        <v>2315698</v>
      </c>
      <c r="N63" s="90">
        <v>2506558.8</v>
      </c>
      <c r="O63" s="55"/>
    </row>
    <row r="64" spans="1:15" s="5" customFormat="1" ht="22.5" customHeight="1">
      <c r="A64" s="51" t="s">
        <v>53</v>
      </c>
      <c r="B64" s="20" t="s">
        <v>52</v>
      </c>
      <c r="C64" s="64">
        <f aca="true" t="shared" si="8" ref="C64:N64">C66+C67+C68+C69+C70+C71+C72+C76+C73+C74+C75</f>
        <v>789370.6</v>
      </c>
      <c r="D64" s="64">
        <f t="shared" si="8"/>
        <v>817999.9</v>
      </c>
      <c r="E64" s="64">
        <f t="shared" si="8"/>
        <v>846629.2</v>
      </c>
      <c r="F64" s="64">
        <f t="shared" si="8"/>
        <v>875258.5</v>
      </c>
      <c r="G64" s="64">
        <f t="shared" si="8"/>
        <v>903887.7999999999</v>
      </c>
      <c r="H64" s="64">
        <f t="shared" si="8"/>
        <v>932517.1</v>
      </c>
      <c r="I64" s="64">
        <f t="shared" si="8"/>
        <v>952876.6</v>
      </c>
      <c r="J64" s="64">
        <f t="shared" si="8"/>
        <v>972618.8999999999</v>
      </c>
      <c r="K64" s="64">
        <f t="shared" si="8"/>
        <v>982351.2000000001</v>
      </c>
      <c r="L64" s="64">
        <f t="shared" si="8"/>
        <v>985694.1</v>
      </c>
      <c r="M64" s="64">
        <f t="shared" si="8"/>
        <v>1005492.8</v>
      </c>
      <c r="N64" s="67">
        <f t="shared" si="8"/>
        <v>1025391.5</v>
      </c>
      <c r="O64" s="55"/>
    </row>
    <row r="65" spans="1:15" ht="24.75" customHeight="1">
      <c r="A65" s="19" t="s">
        <v>22</v>
      </c>
      <c r="B65" s="20"/>
      <c r="C65" s="86"/>
      <c r="D65" s="64"/>
      <c r="E65" s="65"/>
      <c r="F65" s="66"/>
      <c r="G65" s="87"/>
      <c r="H65" s="67"/>
      <c r="I65" s="86"/>
      <c r="J65" s="87"/>
      <c r="K65" s="67"/>
      <c r="L65" s="86"/>
      <c r="M65" s="87"/>
      <c r="N65" s="67"/>
      <c r="O65" s="55"/>
    </row>
    <row r="66" spans="1:15" ht="23.25" customHeight="1">
      <c r="A66" s="19" t="s">
        <v>23</v>
      </c>
      <c r="B66" s="20" t="s">
        <v>52</v>
      </c>
      <c r="C66" s="88">
        <v>1397.4</v>
      </c>
      <c r="D66" s="89">
        <v>1533.2</v>
      </c>
      <c r="E66" s="26">
        <v>1669</v>
      </c>
      <c r="F66" s="25">
        <v>1804.8</v>
      </c>
      <c r="G66" s="27">
        <v>1940.6</v>
      </c>
      <c r="H66" s="90">
        <v>2076.4</v>
      </c>
      <c r="I66" s="88">
        <v>2212.2</v>
      </c>
      <c r="J66" s="27">
        <v>2348</v>
      </c>
      <c r="K66" s="90">
        <v>2483.8</v>
      </c>
      <c r="L66" s="88">
        <v>2519.6</v>
      </c>
      <c r="M66" s="27">
        <v>2555.4</v>
      </c>
      <c r="N66" s="90">
        <v>2691.2</v>
      </c>
      <c r="O66" s="55"/>
    </row>
    <row r="67" spans="1:15" ht="20.25" customHeight="1">
      <c r="A67" s="19" t="s">
        <v>24</v>
      </c>
      <c r="B67" s="20" t="s">
        <v>52</v>
      </c>
      <c r="C67" s="88">
        <v>438220.2</v>
      </c>
      <c r="D67" s="89">
        <v>444792.9</v>
      </c>
      <c r="E67" s="26">
        <v>451365.6</v>
      </c>
      <c r="F67" s="25">
        <v>457938.3</v>
      </c>
      <c r="G67" s="27">
        <v>464511</v>
      </c>
      <c r="H67" s="90">
        <v>471083.7</v>
      </c>
      <c r="I67" s="88">
        <v>471656.4</v>
      </c>
      <c r="J67" s="27">
        <v>472229.1</v>
      </c>
      <c r="K67" s="90">
        <v>472801.8</v>
      </c>
      <c r="L67" s="88">
        <v>472934.5</v>
      </c>
      <c r="M67" s="27">
        <v>473507.6</v>
      </c>
      <c r="N67" s="90">
        <v>474080.7</v>
      </c>
      <c r="O67" s="55"/>
    </row>
    <row r="68" spans="1:15" ht="17.25" customHeight="1">
      <c r="A68" s="19" t="s">
        <v>25</v>
      </c>
      <c r="B68" s="20" t="s">
        <v>52</v>
      </c>
      <c r="C68" s="88">
        <v>1069.7</v>
      </c>
      <c r="D68" s="89">
        <v>1114.6</v>
      </c>
      <c r="E68" s="26">
        <v>1159.5</v>
      </c>
      <c r="F68" s="25">
        <v>1204.4</v>
      </c>
      <c r="G68" s="27">
        <v>1249.3</v>
      </c>
      <c r="H68" s="90">
        <v>1294.2</v>
      </c>
      <c r="I68" s="88">
        <v>1339.1</v>
      </c>
      <c r="J68" s="27">
        <v>1340</v>
      </c>
      <c r="K68" s="90">
        <v>1340.9</v>
      </c>
      <c r="L68" s="88">
        <v>1373.8</v>
      </c>
      <c r="M68" s="27">
        <v>1418.7</v>
      </c>
      <c r="N68" s="90">
        <v>1463.6</v>
      </c>
      <c r="O68" s="55"/>
    </row>
    <row r="69" spans="1:15" ht="17.25" customHeight="1">
      <c r="A69" s="19" t="s">
        <v>26</v>
      </c>
      <c r="B69" s="20" t="s">
        <v>52</v>
      </c>
      <c r="C69" s="88"/>
      <c r="D69" s="89"/>
      <c r="E69" s="26"/>
      <c r="F69" s="25"/>
      <c r="G69" s="27"/>
      <c r="H69" s="90"/>
      <c r="I69" s="88"/>
      <c r="J69" s="27"/>
      <c r="K69" s="90"/>
      <c r="L69" s="88"/>
      <c r="M69" s="27"/>
      <c r="N69" s="90"/>
      <c r="O69" s="55"/>
    </row>
    <row r="70" spans="1:15" ht="17.25" customHeight="1">
      <c r="A70" s="19" t="s">
        <v>27</v>
      </c>
      <c r="B70" s="20" t="s">
        <v>52</v>
      </c>
      <c r="C70" s="88"/>
      <c r="D70" s="89"/>
      <c r="E70" s="26"/>
      <c r="F70" s="25"/>
      <c r="G70" s="27"/>
      <c r="H70" s="90"/>
      <c r="I70" s="88"/>
      <c r="J70" s="27"/>
      <c r="K70" s="90"/>
      <c r="L70" s="88"/>
      <c r="M70" s="27"/>
      <c r="N70" s="90"/>
      <c r="O70" s="55"/>
    </row>
    <row r="71" spans="1:15" ht="47.25" customHeight="1">
      <c r="A71" s="19" t="s">
        <v>28</v>
      </c>
      <c r="B71" s="20" t="s">
        <v>52</v>
      </c>
      <c r="C71" s="88">
        <v>10948.3</v>
      </c>
      <c r="D71" s="89">
        <v>11462.9</v>
      </c>
      <c r="E71" s="26">
        <v>11977.5</v>
      </c>
      <c r="F71" s="25">
        <v>12492.1</v>
      </c>
      <c r="G71" s="27">
        <v>13006.7</v>
      </c>
      <c r="H71" s="90">
        <v>13521.3</v>
      </c>
      <c r="I71" s="88">
        <v>14035.9</v>
      </c>
      <c r="J71" s="27">
        <v>14055.5</v>
      </c>
      <c r="K71" s="90">
        <v>14065.1</v>
      </c>
      <c r="L71" s="88">
        <v>14079.7</v>
      </c>
      <c r="M71" s="27">
        <v>14194.3</v>
      </c>
      <c r="N71" s="90">
        <v>14308.9</v>
      </c>
      <c r="O71" s="55"/>
    </row>
    <row r="72" spans="1:15" ht="17.25" customHeight="1">
      <c r="A72" s="19" t="s">
        <v>29</v>
      </c>
      <c r="B72" s="20" t="s">
        <v>52</v>
      </c>
      <c r="C72" s="88">
        <v>27104.6</v>
      </c>
      <c r="D72" s="89">
        <v>28689.7</v>
      </c>
      <c r="E72" s="26">
        <v>30274.8</v>
      </c>
      <c r="F72" s="25">
        <v>31859.9</v>
      </c>
      <c r="G72" s="27">
        <v>33445</v>
      </c>
      <c r="H72" s="90">
        <v>35030.1</v>
      </c>
      <c r="I72" s="88">
        <v>35045.2</v>
      </c>
      <c r="J72" s="27">
        <v>35100</v>
      </c>
      <c r="K72" s="90">
        <v>35154.8</v>
      </c>
      <c r="L72" s="88">
        <v>35170.5</v>
      </c>
      <c r="M72" s="27">
        <v>35225.3</v>
      </c>
      <c r="N72" s="90">
        <v>35280.1</v>
      </c>
      <c r="O72" s="55"/>
    </row>
    <row r="73" spans="1:15" ht="27" customHeight="1">
      <c r="A73" s="19" t="s">
        <v>30</v>
      </c>
      <c r="B73" s="20" t="s">
        <v>52</v>
      </c>
      <c r="C73" s="88">
        <v>292364.2</v>
      </c>
      <c r="D73" s="89">
        <v>310593.2</v>
      </c>
      <c r="E73" s="26">
        <v>328822.2</v>
      </c>
      <c r="F73" s="25">
        <v>347051.2</v>
      </c>
      <c r="G73" s="27">
        <v>365280.2</v>
      </c>
      <c r="H73" s="90">
        <v>383509.2</v>
      </c>
      <c r="I73" s="88">
        <v>401738.2</v>
      </c>
      <c r="J73" s="27">
        <v>419967.2</v>
      </c>
      <c r="K73" s="90">
        <v>428196.2</v>
      </c>
      <c r="L73" s="88">
        <v>430425</v>
      </c>
      <c r="M73" s="27">
        <v>448654.2</v>
      </c>
      <c r="N73" s="90">
        <v>466883.4</v>
      </c>
      <c r="O73" s="55"/>
    </row>
    <row r="74" spans="1:15" ht="17.25" customHeight="1">
      <c r="A74" s="19" t="s">
        <v>31</v>
      </c>
      <c r="B74" s="20" t="s">
        <v>52</v>
      </c>
      <c r="C74" s="88">
        <v>8218.9</v>
      </c>
      <c r="D74" s="89">
        <v>9118.7</v>
      </c>
      <c r="E74" s="26">
        <v>10018.5</v>
      </c>
      <c r="F74" s="25">
        <v>10918.3</v>
      </c>
      <c r="G74" s="27">
        <v>11818.1</v>
      </c>
      <c r="H74" s="90">
        <v>12717.9</v>
      </c>
      <c r="I74" s="88">
        <v>12917.9</v>
      </c>
      <c r="J74" s="27">
        <v>13000</v>
      </c>
      <c r="K74" s="90">
        <v>13082.1</v>
      </c>
      <c r="L74" s="88">
        <v>13317.1</v>
      </c>
      <c r="M74" s="27">
        <v>13416</v>
      </c>
      <c r="N74" s="90">
        <v>13514.9</v>
      </c>
      <c r="O74" s="55"/>
    </row>
    <row r="75" spans="1:15" ht="27.75" customHeight="1">
      <c r="A75" s="19" t="s">
        <v>32</v>
      </c>
      <c r="B75" s="20" t="s">
        <v>52</v>
      </c>
      <c r="C75" s="88"/>
      <c r="D75" s="89"/>
      <c r="E75" s="26"/>
      <c r="F75" s="25"/>
      <c r="G75" s="27"/>
      <c r="H75" s="90"/>
      <c r="I75" s="88"/>
      <c r="J75" s="27"/>
      <c r="K75" s="90"/>
      <c r="L75" s="88"/>
      <c r="M75" s="27"/>
      <c r="N75" s="90"/>
      <c r="O75" s="55"/>
    </row>
    <row r="76" spans="1:15" ht="17.25" customHeight="1">
      <c r="A76" s="19" t="s">
        <v>33</v>
      </c>
      <c r="B76" s="20" t="s">
        <v>52</v>
      </c>
      <c r="C76" s="88">
        <v>10047.3</v>
      </c>
      <c r="D76" s="89">
        <v>10694.7</v>
      </c>
      <c r="E76" s="26">
        <v>11342.1</v>
      </c>
      <c r="F76" s="25">
        <v>11989.5</v>
      </c>
      <c r="G76" s="27">
        <v>12636.9</v>
      </c>
      <c r="H76" s="90">
        <v>13284.3</v>
      </c>
      <c r="I76" s="88">
        <v>13931.7</v>
      </c>
      <c r="J76" s="27">
        <v>14579.1</v>
      </c>
      <c r="K76" s="90">
        <v>15226.5</v>
      </c>
      <c r="L76" s="88">
        <v>15873.9</v>
      </c>
      <c r="M76" s="27">
        <v>16521.3</v>
      </c>
      <c r="N76" s="90">
        <v>17168.7</v>
      </c>
      <c r="O76" s="55"/>
    </row>
    <row r="77" spans="1:15" s="5" customFormat="1" ht="22.5" customHeight="1">
      <c r="A77" s="51" t="s">
        <v>54</v>
      </c>
      <c r="B77" s="20" t="s">
        <v>52</v>
      </c>
      <c r="C77" s="88">
        <v>3355.3</v>
      </c>
      <c r="D77" s="89">
        <v>3479.4</v>
      </c>
      <c r="E77" s="26">
        <v>3603.5</v>
      </c>
      <c r="F77" s="25">
        <v>3727.6</v>
      </c>
      <c r="G77" s="27">
        <v>3851.7</v>
      </c>
      <c r="H77" s="90">
        <v>3975.8</v>
      </c>
      <c r="I77" s="88">
        <v>4099.9</v>
      </c>
      <c r="J77" s="27">
        <v>4124</v>
      </c>
      <c r="K77" s="90">
        <v>4148.1</v>
      </c>
      <c r="L77" s="88">
        <v>4272.2</v>
      </c>
      <c r="M77" s="27">
        <v>4296.3</v>
      </c>
      <c r="N77" s="90">
        <v>4320.4</v>
      </c>
      <c r="O77" s="55"/>
    </row>
    <row r="78" spans="1:15" s="5" customFormat="1" ht="22.5" customHeight="1">
      <c r="A78" s="56" t="s">
        <v>55</v>
      </c>
      <c r="B78" s="29" t="s">
        <v>52</v>
      </c>
      <c r="C78" s="30">
        <v>139.9</v>
      </c>
      <c r="D78" s="91">
        <v>145.2</v>
      </c>
      <c r="E78" s="32">
        <v>150.5</v>
      </c>
      <c r="F78" s="31">
        <v>155.8</v>
      </c>
      <c r="G78" s="33">
        <v>161.1</v>
      </c>
      <c r="H78" s="92">
        <v>166.4</v>
      </c>
      <c r="I78" s="30">
        <v>166.7</v>
      </c>
      <c r="J78" s="33">
        <v>167</v>
      </c>
      <c r="K78" s="92">
        <v>172</v>
      </c>
      <c r="L78" s="30">
        <v>172.2</v>
      </c>
      <c r="M78" s="33">
        <v>173.9</v>
      </c>
      <c r="N78" s="92">
        <v>175.6</v>
      </c>
      <c r="O78" s="55"/>
    </row>
    <row r="79" spans="1:15" ht="28.5" customHeight="1">
      <c r="A79" s="80" t="s">
        <v>56</v>
      </c>
      <c r="B79" s="35" t="s">
        <v>50</v>
      </c>
      <c r="C79" s="81">
        <f aca="true" t="shared" si="9" ref="C79:N79">C80+C81+C82+C83</f>
        <v>2182381.5</v>
      </c>
      <c r="D79" s="81">
        <f t="shared" si="9"/>
        <v>2324114</v>
      </c>
      <c r="E79" s="82">
        <f t="shared" si="9"/>
        <v>2465846.4999999995</v>
      </c>
      <c r="F79" s="83">
        <f t="shared" si="9"/>
        <v>2607579</v>
      </c>
      <c r="G79" s="83">
        <f t="shared" si="9"/>
        <v>2749311.4999999995</v>
      </c>
      <c r="H79" s="84">
        <f t="shared" si="9"/>
        <v>2891044</v>
      </c>
      <c r="I79" s="85">
        <f t="shared" si="9"/>
        <v>3032776.5</v>
      </c>
      <c r="J79" s="85">
        <f t="shared" si="9"/>
        <v>3174508.9999999995</v>
      </c>
      <c r="K79" s="84">
        <f t="shared" si="9"/>
        <v>3316241.5</v>
      </c>
      <c r="L79" s="85">
        <f t="shared" si="9"/>
        <v>3457973.9999999995</v>
      </c>
      <c r="M79" s="85">
        <f t="shared" si="9"/>
        <v>3599706.5</v>
      </c>
      <c r="N79" s="93">
        <f t="shared" si="9"/>
        <v>3741439</v>
      </c>
      <c r="O79" s="55"/>
    </row>
    <row r="80" spans="1:15" ht="30" customHeight="1">
      <c r="A80" s="94" t="s">
        <v>57</v>
      </c>
      <c r="B80" s="20" t="s">
        <v>52</v>
      </c>
      <c r="C80" s="88">
        <v>1998162</v>
      </c>
      <c r="D80" s="89">
        <v>2133212.5</v>
      </c>
      <c r="E80" s="26">
        <v>2268263</v>
      </c>
      <c r="F80" s="25">
        <v>2403313.5</v>
      </c>
      <c r="G80" s="27">
        <v>2538364</v>
      </c>
      <c r="H80" s="90">
        <v>2673414.5</v>
      </c>
      <c r="I80" s="88">
        <v>2808465</v>
      </c>
      <c r="J80" s="88">
        <v>2943515.5</v>
      </c>
      <c r="K80" s="90">
        <v>3078566</v>
      </c>
      <c r="L80" s="88">
        <v>3213616.5</v>
      </c>
      <c r="M80" s="88">
        <v>3348667</v>
      </c>
      <c r="N80" s="90">
        <v>3483717.5</v>
      </c>
      <c r="O80" s="55"/>
    </row>
    <row r="81" spans="1:15" ht="30" customHeight="1">
      <c r="A81" s="94" t="s">
        <v>58</v>
      </c>
      <c r="B81" s="20" t="s">
        <v>52</v>
      </c>
      <c r="C81" s="88">
        <v>181476.8</v>
      </c>
      <c r="D81" s="89">
        <v>188057.3</v>
      </c>
      <c r="E81" s="26">
        <v>194637.8</v>
      </c>
      <c r="F81" s="25">
        <v>201218.3</v>
      </c>
      <c r="G81" s="27">
        <v>207798.8</v>
      </c>
      <c r="H81" s="90">
        <v>214379.3</v>
      </c>
      <c r="I81" s="88">
        <v>220959.8</v>
      </c>
      <c r="J81" s="88">
        <v>227540.3</v>
      </c>
      <c r="K81" s="90">
        <v>234120.8</v>
      </c>
      <c r="L81" s="88">
        <v>240701.3</v>
      </c>
      <c r="M81" s="88">
        <v>247281.8</v>
      </c>
      <c r="N81" s="90">
        <v>253862.3</v>
      </c>
      <c r="O81" s="55"/>
    </row>
    <row r="82" spans="1:15" ht="30" customHeight="1">
      <c r="A82" s="94" t="s">
        <v>59</v>
      </c>
      <c r="B82" s="20" t="s">
        <v>52</v>
      </c>
      <c r="C82" s="88">
        <v>2684.2</v>
      </c>
      <c r="D82" s="89">
        <v>2783.5</v>
      </c>
      <c r="E82" s="26">
        <v>2882.8</v>
      </c>
      <c r="F82" s="25">
        <v>2982.1</v>
      </c>
      <c r="G82" s="27">
        <v>3081.4</v>
      </c>
      <c r="H82" s="90">
        <v>3180.7</v>
      </c>
      <c r="I82" s="88">
        <v>3280</v>
      </c>
      <c r="J82" s="88">
        <v>3379.3</v>
      </c>
      <c r="K82" s="90">
        <v>3478.6</v>
      </c>
      <c r="L82" s="88">
        <v>3577.9</v>
      </c>
      <c r="M82" s="88">
        <v>3677.2</v>
      </c>
      <c r="N82" s="90">
        <v>3776.5</v>
      </c>
      <c r="O82" s="55"/>
    </row>
    <row r="83" spans="1:15" ht="30" customHeight="1">
      <c r="A83" s="95" t="s">
        <v>60</v>
      </c>
      <c r="B83" s="29" t="s">
        <v>52</v>
      </c>
      <c r="C83" s="30">
        <v>58.5</v>
      </c>
      <c r="D83" s="91">
        <v>60.7</v>
      </c>
      <c r="E83" s="32">
        <v>62.9</v>
      </c>
      <c r="F83" s="31">
        <v>65.1</v>
      </c>
      <c r="G83" s="33">
        <v>67.3</v>
      </c>
      <c r="H83" s="92">
        <v>69.5</v>
      </c>
      <c r="I83" s="30">
        <v>71.7</v>
      </c>
      <c r="J83" s="30">
        <v>73.9</v>
      </c>
      <c r="K83" s="92">
        <v>76.1</v>
      </c>
      <c r="L83" s="30">
        <v>78.3</v>
      </c>
      <c r="M83" s="30">
        <v>80.5</v>
      </c>
      <c r="N83" s="92">
        <v>82.7</v>
      </c>
      <c r="O83" s="55"/>
    </row>
    <row r="84" spans="1:15" ht="27" customHeight="1">
      <c r="A84" s="34" t="s">
        <v>61</v>
      </c>
      <c r="B84" s="35" t="s">
        <v>52</v>
      </c>
      <c r="C84" s="81">
        <f aca="true" t="shared" si="10" ref="C84:N84">C86+C87+C88+C89</f>
        <v>191906</v>
      </c>
      <c r="D84" s="81">
        <f t="shared" si="10"/>
        <v>114756</v>
      </c>
      <c r="E84" s="82">
        <f t="shared" si="10"/>
        <v>112674</v>
      </c>
      <c r="F84" s="83">
        <f t="shared" si="10"/>
        <v>113175</v>
      </c>
      <c r="G84" s="83">
        <f t="shared" si="10"/>
        <v>114180</v>
      </c>
      <c r="H84" s="84">
        <f t="shared" si="10"/>
        <v>110180</v>
      </c>
      <c r="I84" s="85">
        <f t="shared" si="10"/>
        <v>110650</v>
      </c>
      <c r="J84" s="85">
        <f t="shared" si="10"/>
        <v>110775</v>
      </c>
      <c r="K84" s="84">
        <f t="shared" si="10"/>
        <v>109197</v>
      </c>
      <c r="L84" s="85">
        <f t="shared" si="10"/>
        <v>110150</v>
      </c>
      <c r="M84" s="85">
        <f t="shared" si="10"/>
        <v>111175</v>
      </c>
      <c r="N84" s="84">
        <f t="shared" si="10"/>
        <v>112180</v>
      </c>
      <c r="O84" s="55"/>
    </row>
    <row r="85" spans="1:15" ht="15" customHeight="1">
      <c r="A85" s="24" t="s">
        <v>62</v>
      </c>
      <c r="B85" s="20"/>
      <c r="C85" s="96"/>
      <c r="D85" s="97"/>
      <c r="E85" s="98"/>
      <c r="F85" s="99"/>
      <c r="G85" s="100"/>
      <c r="H85" s="101"/>
      <c r="I85" s="96"/>
      <c r="J85" s="96"/>
      <c r="K85" s="101"/>
      <c r="L85" s="96"/>
      <c r="M85" s="96"/>
      <c r="N85" s="101"/>
      <c r="O85" s="55"/>
    </row>
    <row r="86" spans="1:15" ht="22.5" customHeight="1">
      <c r="A86" s="51" t="s">
        <v>63</v>
      </c>
      <c r="B86" s="20" t="s">
        <v>52</v>
      </c>
      <c r="C86" s="102">
        <v>191751</v>
      </c>
      <c r="D86" s="89">
        <v>111356</v>
      </c>
      <c r="E86" s="26">
        <v>112524</v>
      </c>
      <c r="F86" s="25">
        <v>113000</v>
      </c>
      <c r="G86" s="27">
        <v>114000</v>
      </c>
      <c r="H86" s="90">
        <v>109995</v>
      </c>
      <c r="I86" s="88">
        <v>110500</v>
      </c>
      <c r="J86" s="88">
        <v>110600</v>
      </c>
      <c r="K86" s="90">
        <v>109017</v>
      </c>
      <c r="L86" s="88">
        <v>110000</v>
      </c>
      <c r="M86" s="88">
        <v>111000</v>
      </c>
      <c r="N86" s="90">
        <v>112000</v>
      </c>
      <c r="O86" s="55"/>
    </row>
    <row r="87" spans="1:15" ht="22.5" customHeight="1">
      <c r="A87" s="94" t="s">
        <v>64</v>
      </c>
      <c r="B87" s="20" t="s">
        <v>52</v>
      </c>
      <c r="C87" s="102">
        <v>155</v>
      </c>
      <c r="D87" s="89">
        <v>3400</v>
      </c>
      <c r="E87" s="26">
        <v>150</v>
      </c>
      <c r="F87" s="25">
        <v>175</v>
      </c>
      <c r="G87" s="27">
        <v>180</v>
      </c>
      <c r="H87" s="90">
        <v>185</v>
      </c>
      <c r="I87" s="88">
        <v>150</v>
      </c>
      <c r="J87" s="88">
        <v>175</v>
      </c>
      <c r="K87" s="90">
        <v>180</v>
      </c>
      <c r="L87" s="88">
        <v>150</v>
      </c>
      <c r="M87" s="88">
        <v>175</v>
      </c>
      <c r="N87" s="90">
        <v>180</v>
      </c>
      <c r="O87" s="55"/>
    </row>
    <row r="88" spans="1:15" ht="22.5" customHeight="1">
      <c r="A88" s="94" t="s">
        <v>65</v>
      </c>
      <c r="B88" s="20" t="s">
        <v>52</v>
      </c>
      <c r="C88" s="102"/>
      <c r="D88" s="89"/>
      <c r="E88" s="26"/>
      <c r="F88" s="25"/>
      <c r="G88" s="27"/>
      <c r="H88" s="90"/>
      <c r="I88" s="88"/>
      <c r="J88" s="88"/>
      <c r="K88" s="90"/>
      <c r="L88" s="88"/>
      <c r="M88" s="88"/>
      <c r="N88" s="90"/>
      <c r="O88" s="55"/>
    </row>
    <row r="89" spans="1:15" ht="22.5" customHeight="1">
      <c r="A89" s="56" t="s">
        <v>66</v>
      </c>
      <c r="B89" s="29" t="s">
        <v>52</v>
      </c>
      <c r="C89" s="103"/>
      <c r="D89" s="91"/>
      <c r="E89" s="32"/>
      <c r="F89" s="31"/>
      <c r="G89" s="33"/>
      <c r="H89" s="92"/>
      <c r="I89" s="30"/>
      <c r="J89" s="30"/>
      <c r="K89" s="92"/>
      <c r="L89" s="30"/>
      <c r="M89" s="30"/>
      <c r="N89" s="92"/>
      <c r="O89" s="55"/>
    </row>
    <row r="90" spans="1:15" ht="28.5" customHeight="1">
      <c r="A90" s="34" t="s">
        <v>67</v>
      </c>
      <c r="B90" s="35" t="s">
        <v>52</v>
      </c>
      <c r="C90" s="81">
        <f aca="true" t="shared" si="11" ref="C90:N90">C92+C93+C94+C95</f>
        <v>661271.4</v>
      </c>
      <c r="D90" s="81">
        <f t="shared" si="11"/>
        <v>661608.2999999999</v>
      </c>
      <c r="E90" s="82">
        <f t="shared" si="11"/>
        <v>734753.5</v>
      </c>
      <c r="F90" s="83">
        <f t="shared" si="11"/>
        <v>762180</v>
      </c>
      <c r="G90" s="83">
        <f t="shared" si="11"/>
        <v>789606.5</v>
      </c>
      <c r="H90" s="84">
        <f t="shared" si="11"/>
        <v>817033.0000000001</v>
      </c>
      <c r="I90" s="85">
        <f t="shared" si="11"/>
        <v>844459.5</v>
      </c>
      <c r="J90" s="85">
        <f t="shared" si="11"/>
        <v>871886</v>
      </c>
      <c r="K90" s="84">
        <f t="shared" si="11"/>
        <v>899312.5</v>
      </c>
      <c r="L90" s="85">
        <f t="shared" si="11"/>
        <v>926739</v>
      </c>
      <c r="M90" s="85">
        <f t="shared" si="11"/>
        <v>954165.5000000001</v>
      </c>
      <c r="N90" s="84">
        <f t="shared" si="11"/>
        <v>981592</v>
      </c>
      <c r="O90" s="55"/>
    </row>
    <row r="91" spans="1:15" ht="15" customHeight="1">
      <c r="A91" s="24" t="s">
        <v>62</v>
      </c>
      <c r="B91" s="20"/>
      <c r="C91" s="86"/>
      <c r="D91" s="64"/>
      <c r="E91" s="65"/>
      <c r="F91" s="66"/>
      <c r="G91" s="87"/>
      <c r="H91" s="67"/>
      <c r="I91" s="86"/>
      <c r="J91" s="87"/>
      <c r="K91" s="67"/>
      <c r="L91" s="86"/>
      <c r="M91" s="87"/>
      <c r="N91" s="67"/>
      <c r="O91" s="55"/>
    </row>
    <row r="92" spans="1:15" ht="25.5" customHeight="1">
      <c r="A92" s="94" t="s">
        <v>38</v>
      </c>
      <c r="B92" s="20" t="s">
        <v>52</v>
      </c>
      <c r="C92" s="88">
        <v>500230.3</v>
      </c>
      <c r="D92" s="89">
        <v>494879.8</v>
      </c>
      <c r="E92" s="26">
        <v>562337.6</v>
      </c>
      <c r="F92" s="25">
        <v>584076.7</v>
      </c>
      <c r="G92" s="27">
        <v>605815.8</v>
      </c>
      <c r="H92" s="90">
        <v>627554.9</v>
      </c>
      <c r="I92" s="88">
        <v>649294</v>
      </c>
      <c r="J92" s="27">
        <v>671033.1</v>
      </c>
      <c r="K92" s="90">
        <v>692772.2</v>
      </c>
      <c r="L92" s="88">
        <v>714511.3</v>
      </c>
      <c r="M92" s="27">
        <v>736250.4</v>
      </c>
      <c r="N92" s="90">
        <v>757989.5</v>
      </c>
      <c r="O92" s="55"/>
    </row>
    <row r="93" spans="1:15" ht="25.5" customHeight="1">
      <c r="A93" s="94" t="s">
        <v>40</v>
      </c>
      <c r="B93" s="20" t="s">
        <v>52</v>
      </c>
      <c r="C93" s="88">
        <v>156950.4</v>
      </c>
      <c r="D93" s="89">
        <v>162596.9</v>
      </c>
      <c r="E93" s="26">
        <v>168243.4</v>
      </c>
      <c r="F93" s="25">
        <v>173889.9</v>
      </c>
      <c r="G93" s="27">
        <v>179536.4</v>
      </c>
      <c r="H93" s="90">
        <v>185182.9</v>
      </c>
      <c r="I93" s="88">
        <v>190829.4</v>
      </c>
      <c r="J93" s="27">
        <v>196475.9</v>
      </c>
      <c r="K93" s="90">
        <v>202122.4</v>
      </c>
      <c r="L93" s="88">
        <v>207768.9</v>
      </c>
      <c r="M93" s="27">
        <v>213415.4</v>
      </c>
      <c r="N93" s="90">
        <v>219061.9</v>
      </c>
      <c r="O93" s="55"/>
    </row>
    <row r="94" spans="1:15" ht="25.5" customHeight="1">
      <c r="A94" s="94" t="s">
        <v>41</v>
      </c>
      <c r="B94" s="20" t="s">
        <v>52</v>
      </c>
      <c r="C94" s="88">
        <v>2816.8</v>
      </c>
      <c r="D94" s="89">
        <v>2844.9</v>
      </c>
      <c r="E94" s="26">
        <v>2873</v>
      </c>
      <c r="F94" s="25">
        <v>2901.1</v>
      </c>
      <c r="G94" s="27">
        <v>2929.2</v>
      </c>
      <c r="H94" s="90">
        <v>2957.3</v>
      </c>
      <c r="I94" s="88">
        <v>2985.4</v>
      </c>
      <c r="J94" s="27">
        <v>3013.5</v>
      </c>
      <c r="K94" s="90">
        <v>3041.6</v>
      </c>
      <c r="L94" s="88">
        <v>3069.7</v>
      </c>
      <c r="M94" s="27">
        <v>3097.8</v>
      </c>
      <c r="N94" s="90">
        <v>3125.9</v>
      </c>
      <c r="O94" s="55"/>
    </row>
    <row r="95" spans="1:15" ht="25.5" customHeight="1">
      <c r="A95" s="56" t="s">
        <v>42</v>
      </c>
      <c r="B95" s="29" t="s">
        <v>52</v>
      </c>
      <c r="C95" s="30">
        <v>1273.9</v>
      </c>
      <c r="D95" s="91">
        <v>1286.7</v>
      </c>
      <c r="E95" s="32">
        <v>1299.5</v>
      </c>
      <c r="F95" s="31">
        <v>1312.3</v>
      </c>
      <c r="G95" s="33">
        <v>1325.1</v>
      </c>
      <c r="H95" s="92">
        <v>1337.9</v>
      </c>
      <c r="I95" s="30">
        <v>1350.7</v>
      </c>
      <c r="J95" s="33">
        <v>1363.5</v>
      </c>
      <c r="K95" s="92">
        <v>1376.3</v>
      </c>
      <c r="L95" s="30">
        <v>1389.1</v>
      </c>
      <c r="M95" s="33">
        <v>1401.9</v>
      </c>
      <c r="N95" s="92">
        <v>1414.7</v>
      </c>
      <c r="O95" s="55"/>
    </row>
    <row r="96" spans="1:15" ht="29.25" customHeight="1">
      <c r="A96" s="104" t="s">
        <v>68</v>
      </c>
      <c r="B96" s="105" t="s">
        <v>69</v>
      </c>
      <c r="C96" s="30">
        <v>18116.4</v>
      </c>
      <c r="D96" s="86">
        <f aca="true" t="shared" si="12" ref="D96:N96">IF((ISERROR(D92/D40/12*1000)),0,(D92/D40/12*1000))</f>
        <v>17378.83831998876</v>
      </c>
      <c r="E96" s="86">
        <f t="shared" si="12"/>
        <v>19166.24403544649</v>
      </c>
      <c r="F96" s="86">
        <f t="shared" si="12"/>
        <v>19337.72679115349</v>
      </c>
      <c r="G96" s="86">
        <f t="shared" si="12"/>
        <v>19499.671687910388</v>
      </c>
      <c r="H96" s="86">
        <f t="shared" si="12"/>
        <v>19652.852937492175</v>
      </c>
      <c r="I96" s="86">
        <f t="shared" si="12"/>
        <v>19797.963166239784</v>
      </c>
      <c r="J96" s="86">
        <f t="shared" si="12"/>
        <v>19935.623885918</v>
      </c>
      <c r="K96" s="86">
        <f t="shared" si="12"/>
        <v>20066.3943923068</v>
      </c>
      <c r="L96" s="86">
        <f t="shared" si="12"/>
        <v>20190.77936023511</v>
      </c>
      <c r="M96" s="86">
        <f t="shared" si="12"/>
        <v>20309.235352532272</v>
      </c>
      <c r="N96" s="106">
        <f t="shared" si="12"/>
        <v>20422.17641987283</v>
      </c>
      <c r="O96" s="55"/>
    </row>
    <row r="97" spans="1:15" ht="29.25" customHeight="1">
      <c r="A97" s="94" t="s">
        <v>70</v>
      </c>
      <c r="B97" s="107" t="s">
        <v>69</v>
      </c>
      <c r="C97" s="30">
        <v>16854.6</v>
      </c>
      <c r="D97" s="86">
        <f aca="true" t="shared" si="13" ref="D97:N97">IF((ISERROR(D93/D42/12*1000)),0,(D93/D42/12*1000))</f>
        <v>17086.685582177386</v>
      </c>
      <c r="E97" s="86">
        <f t="shared" si="13"/>
        <v>17974.722222222223</v>
      </c>
      <c r="F97" s="86">
        <f t="shared" si="13"/>
        <v>18530.46675191816</v>
      </c>
      <c r="G97" s="86">
        <f t="shared" si="13"/>
        <v>19083.375850340137</v>
      </c>
      <c r="H97" s="86">
        <f t="shared" si="13"/>
        <v>19633.471162001693</v>
      </c>
      <c r="I97" s="86">
        <f t="shared" si="13"/>
        <v>20180.774111675128</v>
      </c>
      <c r="J97" s="86">
        <f t="shared" si="13"/>
        <v>20725.305907172995</v>
      </c>
      <c r="K97" s="86">
        <f t="shared" si="13"/>
        <v>21267.08754208754</v>
      </c>
      <c r="L97" s="86">
        <f t="shared" si="13"/>
        <v>21806.13979848866</v>
      </c>
      <c r="M97" s="86">
        <f t="shared" si="13"/>
        <v>22342.48324958124</v>
      </c>
      <c r="N97" s="106">
        <f t="shared" si="13"/>
        <v>22876.13826232247</v>
      </c>
      <c r="O97" s="55"/>
    </row>
    <row r="98" spans="1:15" ht="29.25" customHeight="1">
      <c r="A98" s="94" t="s">
        <v>71</v>
      </c>
      <c r="B98" s="20" t="s">
        <v>69</v>
      </c>
      <c r="C98" s="30">
        <v>12354.3</v>
      </c>
      <c r="D98" s="86">
        <f aca="true" t="shared" si="14" ref="D98:N98">IF((ISERROR(D94/D43/12*1000)),0,(D94/D43/12*1000))</f>
        <v>12477.631578947368</v>
      </c>
      <c r="E98" s="86">
        <f t="shared" si="14"/>
        <v>12600.877192982458</v>
      </c>
      <c r="F98" s="86">
        <f t="shared" si="14"/>
        <v>12724.122807017544</v>
      </c>
      <c r="G98" s="86">
        <f t="shared" si="14"/>
        <v>12847.36842105263</v>
      </c>
      <c r="H98" s="86">
        <f t="shared" si="14"/>
        <v>12970.614035087721</v>
      </c>
      <c r="I98" s="86">
        <f t="shared" si="14"/>
        <v>13093.859649122807</v>
      </c>
      <c r="J98" s="86">
        <f t="shared" si="14"/>
        <v>13217.105263157895</v>
      </c>
      <c r="K98" s="86">
        <f t="shared" si="14"/>
        <v>13340.350877192983</v>
      </c>
      <c r="L98" s="86">
        <f t="shared" si="14"/>
        <v>13463.596491228069</v>
      </c>
      <c r="M98" s="86">
        <f t="shared" si="14"/>
        <v>13586.842105263158</v>
      </c>
      <c r="N98" s="106">
        <f t="shared" si="14"/>
        <v>13710.087719298246</v>
      </c>
      <c r="O98" s="55"/>
    </row>
    <row r="99" spans="1:15" ht="29.25" customHeight="1">
      <c r="A99" s="56" t="s">
        <v>72</v>
      </c>
      <c r="B99" s="29" t="s">
        <v>69</v>
      </c>
      <c r="C99" s="30">
        <v>17693.2</v>
      </c>
      <c r="D99" s="86">
        <f aca="true" t="shared" si="15" ref="D99:N99">IF((ISERROR(D95/D44/12*1000)),0,(D95/D44/12*1000))</f>
        <v>17870.833333333332</v>
      </c>
      <c r="E99" s="86">
        <f t="shared" si="15"/>
        <v>18048.61111111111</v>
      </c>
      <c r="F99" s="86">
        <f t="shared" si="15"/>
        <v>18226.388888888887</v>
      </c>
      <c r="G99" s="86">
        <f t="shared" si="15"/>
        <v>18404.166666666664</v>
      </c>
      <c r="H99" s="86">
        <f t="shared" si="15"/>
        <v>18581.944444444445</v>
      </c>
      <c r="I99" s="86">
        <f t="shared" si="15"/>
        <v>18759.722222222223</v>
      </c>
      <c r="J99" s="86">
        <f t="shared" si="15"/>
        <v>18937.5</v>
      </c>
      <c r="K99" s="86">
        <f t="shared" si="15"/>
        <v>19115.277777777777</v>
      </c>
      <c r="L99" s="86">
        <f t="shared" si="15"/>
        <v>19293.055555555555</v>
      </c>
      <c r="M99" s="86">
        <f t="shared" si="15"/>
        <v>19470.833333333336</v>
      </c>
      <c r="N99" s="106">
        <f t="shared" si="15"/>
        <v>19648.611111111113</v>
      </c>
      <c r="O99" s="55"/>
    </row>
    <row r="100" spans="1:15" ht="41.25" customHeight="1">
      <c r="A100" s="34" t="s">
        <v>73</v>
      </c>
      <c r="B100" s="108" t="s">
        <v>52</v>
      </c>
      <c r="C100" s="81">
        <f aca="true" t="shared" si="16" ref="C100:N100">C102+C103+C104+C105</f>
        <v>19911.1</v>
      </c>
      <c r="D100" s="81">
        <f t="shared" si="16"/>
        <v>25660.2</v>
      </c>
      <c r="E100" s="81">
        <f t="shared" si="16"/>
        <v>26219.100000000002</v>
      </c>
      <c r="F100" s="81">
        <f t="shared" si="16"/>
        <v>26756.899999999998</v>
      </c>
      <c r="G100" s="81">
        <f t="shared" si="16"/>
        <v>27128.399999999998</v>
      </c>
      <c r="H100" s="81">
        <f t="shared" si="16"/>
        <v>27839.8</v>
      </c>
      <c r="I100" s="81">
        <f t="shared" si="16"/>
        <v>28039.8</v>
      </c>
      <c r="J100" s="81">
        <f t="shared" si="16"/>
        <v>28601.899999999998</v>
      </c>
      <c r="K100" s="81">
        <f t="shared" si="16"/>
        <v>29164</v>
      </c>
      <c r="L100" s="81">
        <f t="shared" si="16"/>
        <v>29726.1</v>
      </c>
      <c r="M100" s="81">
        <f t="shared" si="16"/>
        <v>30288.2</v>
      </c>
      <c r="N100" s="84">
        <f t="shared" si="16"/>
        <v>30850.3</v>
      </c>
      <c r="O100" s="55"/>
    </row>
    <row r="101" spans="1:15" ht="13.5" customHeight="1">
      <c r="A101" s="24" t="s">
        <v>62</v>
      </c>
      <c r="B101" s="20"/>
      <c r="C101" s="109"/>
      <c r="D101" s="64"/>
      <c r="E101" s="65"/>
      <c r="F101" s="66"/>
      <c r="G101" s="87"/>
      <c r="H101" s="67"/>
      <c r="I101" s="86"/>
      <c r="J101" s="87"/>
      <c r="K101" s="67"/>
      <c r="L101" s="86"/>
      <c r="M101" s="87"/>
      <c r="N101" s="67"/>
      <c r="O101" s="55"/>
    </row>
    <row r="102" spans="1:15" ht="31.5" customHeight="1">
      <c r="A102" s="94" t="s">
        <v>74</v>
      </c>
      <c r="B102" s="20" t="s">
        <v>52</v>
      </c>
      <c r="C102" s="88">
        <v>15658.9</v>
      </c>
      <c r="D102" s="89">
        <v>21059.7</v>
      </c>
      <c r="E102" s="26">
        <v>21270.3</v>
      </c>
      <c r="F102" s="25">
        <v>21459.8</v>
      </c>
      <c r="G102" s="27">
        <v>21483</v>
      </c>
      <c r="H102" s="90">
        <v>21846.1</v>
      </c>
      <c r="I102" s="88">
        <v>21697.8</v>
      </c>
      <c r="J102" s="27">
        <v>21911.6</v>
      </c>
      <c r="K102" s="90">
        <v>22125.4</v>
      </c>
      <c r="L102" s="88">
        <v>22339.2</v>
      </c>
      <c r="M102" s="27">
        <v>22553</v>
      </c>
      <c r="N102" s="90">
        <v>22766.8</v>
      </c>
      <c r="O102" s="55"/>
    </row>
    <row r="103" spans="1:15" ht="22.5" customHeight="1">
      <c r="A103" s="94" t="s">
        <v>75</v>
      </c>
      <c r="B103" s="20" t="s">
        <v>52</v>
      </c>
      <c r="C103" s="88">
        <v>4049.7</v>
      </c>
      <c r="D103" s="89">
        <v>4397.9</v>
      </c>
      <c r="E103" s="26">
        <v>4746.1</v>
      </c>
      <c r="F103" s="25">
        <v>5094.3</v>
      </c>
      <c r="G103" s="27">
        <v>5442.5</v>
      </c>
      <c r="H103" s="90">
        <v>5790.7</v>
      </c>
      <c r="I103" s="88">
        <v>6138.9</v>
      </c>
      <c r="J103" s="27">
        <v>6487.1</v>
      </c>
      <c r="K103" s="90">
        <v>6835.3</v>
      </c>
      <c r="L103" s="88">
        <v>7183.5</v>
      </c>
      <c r="M103" s="27">
        <v>7531.7</v>
      </c>
      <c r="N103" s="90">
        <v>7879.9</v>
      </c>
      <c r="O103" s="55"/>
    </row>
    <row r="104" spans="1:15" ht="56.25" customHeight="1">
      <c r="A104" s="94" t="s">
        <v>76</v>
      </c>
      <c r="B104" s="20" t="s">
        <v>52</v>
      </c>
      <c r="C104" s="88">
        <v>95.1</v>
      </c>
      <c r="D104" s="89">
        <v>98.4</v>
      </c>
      <c r="E104" s="26">
        <v>101.7</v>
      </c>
      <c r="F104" s="25">
        <v>105</v>
      </c>
      <c r="G104" s="27">
        <v>108.3</v>
      </c>
      <c r="H104" s="90">
        <v>111.6</v>
      </c>
      <c r="I104" s="88">
        <v>114.9</v>
      </c>
      <c r="J104" s="27">
        <v>118.2</v>
      </c>
      <c r="K104" s="90">
        <v>121.5</v>
      </c>
      <c r="L104" s="88">
        <v>124.8</v>
      </c>
      <c r="M104" s="27">
        <v>128.1</v>
      </c>
      <c r="N104" s="90">
        <v>131.4</v>
      </c>
      <c r="O104" s="55"/>
    </row>
    <row r="105" spans="1:15" ht="19.5" customHeight="1">
      <c r="A105" s="94" t="s">
        <v>77</v>
      </c>
      <c r="B105" s="20" t="s">
        <v>52</v>
      </c>
      <c r="C105" s="88">
        <v>107.4</v>
      </c>
      <c r="D105" s="89">
        <v>104.2</v>
      </c>
      <c r="E105" s="26">
        <v>101</v>
      </c>
      <c r="F105" s="25">
        <v>97.8</v>
      </c>
      <c r="G105" s="27">
        <v>94.6</v>
      </c>
      <c r="H105" s="90">
        <v>91.4</v>
      </c>
      <c r="I105" s="88">
        <v>88.2</v>
      </c>
      <c r="J105" s="27">
        <v>85</v>
      </c>
      <c r="K105" s="90">
        <v>81.8</v>
      </c>
      <c r="L105" s="88">
        <v>78.6</v>
      </c>
      <c r="M105" s="27">
        <v>75.4</v>
      </c>
      <c r="N105" s="90">
        <v>72.2</v>
      </c>
      <c r="O105" s="55"/>
    </row>
    <row r="106" spans="1:15" ht="45" customHeight="1">
      <c r="A106" s="110" t="s">
        <v>78</v>
      </c>
      <c r="B106" s="111" t="s">
        <v>44</v>
      </c>
      <c r="C106" s="112">
        <f aca="true" t="shared" si="17" ref="C106:N106">IF((ISERROR(C100/C111)),0,(C100/C111)*100)</f>
        <v>16.445642163014693</v>
      </c>
      <c r="D106" s="113">
        <f t="shared" si="17"/>
        <v>19.808188074037687</v>
      </c>
      <c r="E106" s="114">
        <f t="shared" si="17"/>
        <v>19.025266304821063</v>
      </c>
      <c r="F106" s="115">
        <f t="shared" si="17"/>
        <v>21.22190805153809</v>
      </c>
      <c r="G106" s="115">
        <f t="shared" si="17"/>
        <v>21.347245665183365</v>
      </c>
      <c r="H106" s="114">
        <f t="shared" si="17"/>
        <v>21.73600402868486</v>
      </c>
      <c r="I106" s="115">
        <f t="shared" si="17"/>
        <v>21.11696275058686</v>
      </c>
      <c r="J106" s="115">
        <f t="shared" si="17"/>
        <v>21.363306700686344</v>
      </c>
      <c r="K106" s="114">
        <f t="shared" si="17"/>
        <v>21.605635660114995</v>
      </c>
      <c r="L106" s="115">
        <f t="shared" si="17"/>
        <v>21.068414353065915</v>
      </c>
      <c r="M106" s="115">
        <f t="shared" si="17"/>
        <v>21.335277501884296</v>
      </c>
      <c r="N106" s="116">
        <f t="shared" si="17"/>
        <v>21.59889045093284</v>
      </c>
      <c r="O106" s="55"/>
    </row>
    <row r="107" spans="1:15" ht="11.25" customHeight="1">
      <c r="A107" s="117" t="s">
        <v>11</v>
      </c>
      <c r="B107" s="118"/>
      <c r="C107" s="119"/>
      <c r="D107" s="120"/>
      <c r="E107" s="121"/>
      <c r="F107" s="122"/>
      <c r="G107" s="123"/>
      <c r="H107" s="119"/>
      <c r="I107" s="124"/>
      <c r="J107" s="123"/>
      <c r="K107" s="119"/>
      <c r="L107" s="124"/>
      <c r="M107" s="123"/>
      <c r="N107" s="119"/>
      <c r="O107" s="55"/>
    </row>
    <row r="108" spans="1:15" ht="11.25" customHeight="1">
      <c r="A108" s="135" t="s">
        <v>79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55"/>
    </row>
    <row r="109" spans="1:15" ht="20.25" customHeight="1">
      <c r="A109" s="125" t="s">
        <v>80</v>
      </c>
      <c r="B109" s="126" t="s">
        <v>17</v>
      </c>
      <c r="C109" s="127">
        <v>22138</v>
      </c>
      <c r="D109" s="127">
        <v>22096</v>
      </c>
      <c r="E109" s="127">
        <v>22021.5</v>
      </c>
      <c r="F109" s="127">
        <v>21962</v>
      </c>
      <c r="G109" s="127">
        <v>21965</v>
      </c>
      <c r="H109" s="127">
        <v>21968</v>
      </c>
      <c r="I109" s="127">
        <v>21905</v>
      </c>
      <c r="J109" s="127">
        <v>21914</v>
      </c>
      <c r="K109" s="127">
        <v>21923</v>
      </c>
      <c r="L109" s="127">
        <v>21850</v>
      </c>
      <c r="M109" s="128">
        <v>21865</v>
      </c>
      <c r="N109" s="128">
        <v>21881</v>
      </c>
      <c r="O109" s="55"/>
    </row>
    <row r="110" spans="1:15" ht="20.25" customHeight="1">
      <c r="A110" s="135" t="s">
        <v>81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55"/>
    </row>
    <row r="111" spans="1:15" ht="20.25" customHeight="1">
      <c r="A111" s="129" t="s">
        <v>82</v>
      </c>
      <c r="B111" s="108" t="s">
        <v>52</v>
      </c>
      <c r="C111" s="127">
        <v>121072.1953125</v>
      </c>
      <c r="D111" s="127">
        <v>129543.3984375</v>
      </c>
      <c r="E111" s="127">
        <v>137812</v>
      </c>
      <c r="F111" s="127">
        <v>126081.5</v>
      </c>
      <c r="G111" s="127">
        <v>127081.5</v>
      </c>
      <c r="H111" s="127">
        <v>128081.5</v>
      </c>
      <c r="I111" s="127">
        <v>132783.3</v>
      </c>
      <c r="J111" s="127">
        <v>133883.3</v>
      </c>
      <c r="K111" s="127">
        <v>134983.3</v>
      </c>
      <c r="L111" s="127">
        <v>141093.2</v>
      </c>
      <c r="M111" s="128">
        <v>141963</v>
      </c>
      <c r="N111" s="128">
        <v>142832.8</v>
      </c>
      <c r="O111" s="55"/>
    </row>
    <row r="112" spans="1:15" ht="11.25" customHeight="1">
      <c r="A112" s="135" t="s">
        <v>83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55"/>
    </row>
    <row r="113" spans="1:15" ht="27" customHeight="1">
      <c r="A113" s="125" t="s">
        <v>84</v>
      </c>
      <c r="B113" s="126" t="s">
        <v>17</v>
      </c>
      <c r="C113" s="130">
        <v>7033</v>
      </c>
      <c r="D113" s="130">
        <v>6814</v>
      </c>
      <c r="E113" s="130">
        <v>6825</v>
      </c>
      <c r="F113" s="130">
        <v>6880</v>
      </c>
      <c r="G113" s="130">
        <v>6894</v>
      </c>
      <c r="H113" s="130">
        <v>6904</v>
      </c>
      <c r="I113" s="130">
        <v>6907</v>
      </c>
      <c r="J113" s="130">
        <v>6920</v>
      </c>
      <c r="K113" s="130">
        <v>6934</v>
      </c>
      <c r="L113" s="130">
        <v>6952</v>
      </c>
      <c r="M113" s="131">
        <v>6985</v>
      </c>
      <c r="N113" s="131">
        <v>6997</v>
      </c>
      <c r="O113" s="55"/>
    </row>
  </sheetData>
  <sheetProtection sheet="1" objects="1"/>
  <mergeCells count="13">
    <mergeCell ref="O1:O3"/>
    <mergeCell ref="A112:N112"/>
    <mergeCell ref="B1:B3"/>
    <mergeCell ref="E2:E3"/>
    <mergeCell ref="C2:C3"/>
    <mergeCell ref="D2:D3"/>
    <mergeCell ref="A108:N108"/>
    <mergeCell ref="A110:N110"/>
    <mergeCell ref="A1:A3"/>
    <mergeCell ref="F1:N1"/>
    <mergeCell ref="F2:H2"/>
    <mergeCell ref="I2:K2"/>
    <mergeCell ref="L2:N2"/>
  </mergeCells>
  <printOptions/>
  <pageMargins left="0.46875" right="0.1875" top="0.46875" bottom="0.34375" header="0.1875" footer="0.1145833358168602"/>
  <pageSetup firstPageNumber="1" useFirstPageNumber="1" fitToHeight="7" orientation="landscape" paperSize="9" scale="93"/>
  <headerFooter alignWithMargins="0">
    <oddHeader>&amp;RПрядун Наталья Анатольевна (Кирово-Чепецкий район), 22.08.2018 11:47:34</oddHeader>
    <oddFooter>&amp;R&amp;8&amp;"Arial Cyrкурсив"&amp;P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Эльвира В. Коробицына</cp:lastModifiedBy>
  <dcterms:created xsi:type="dcterms:W3CDTF">2018-09-04T08:23:33Z</dcterms:created>
  <dcterms:modified xsi:type="dcterms:W3CDTF">2018-09-04T08:23:33Z</dcterms:modified>
  <cp:category/>
  <cp:version/>
  <cp:contentType/>
  <cp:contentStatus/>
</cp:coreProperties>
</file>